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d55c60669e2b0d/Timesheets/"/>
    </mc:Choice>
  </mc:AlternateContent>
  <xr:revisionPtr revIDLastSave="18" documentId="8_{9E4DBF35-2212-7D42-917D-DE4A9E9AF407}" xr6:coauthVersionLast="47" xr6:coauthVersionMax="47" xr10:uidLastSave="{6D500CC2-E819-9541-92A7-1EFEEE76C70E}"/>
  <bookViews>
    <workbookView xWindow="28940" yWindow="660" windowWidth="18980" windowHeight="23200" xr2:uid="{60998148-B251-453A-A1D7-D63BFF1C902B}"/>
  </bookViews>
  <sheets>
    <sheet name="Dashboard" sheetId="2" r:id="rId1"/>
    <sheet name="January 25" sheetId="1" r:id="rId2"/>
    <sheet name="February 25" sheetId="6" r:id="rId3"/>
    <sheet name="March 25" sheetId="7" r:id="rId4"/>
    <sheet name="April 25" sheetId="8" r:id="rId5"/>
    <sheet name="May 25" sheetId="9" r:id="rId6"/>
    <sheet name="June 25" sheetId="10" r:id="rId7"/>
    <sheet name="July 25" sheetId="11" r:id="rId8"/>
    <sheet name="August 25" sheetId="12" r:id="rId9"/>
    <sheet name="September 25" sheetId="13" r:id="rId10"/>
    <sheet name="October 25" sheetId="14" r:id="rId11"/>
    <sheet name="November 25" sheetId="15" r:id="rId12"/>
    <sheet name="December 25" sheetId="16" r:id="rId13"/>
  </sheets>
  <definedNames>
    <definedName name="BankHolidays">Dashboard!$C$4:$C$13</definedName>
    <definedName name="PrevSheet">"prevSheet = INDIRECT(INDEX(GET.WORKBOOK(1),SHEET()-1)&amp;""'!R""&amp;ROW()&amp;""C""&amp;COLUMN(),FALSE)"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6" l="1"/>
  <c r="A2" i="15"/>
  <c r="A2" i="14"/>
  <c r="A2" i="13"/>
  <c r="A2" i="12"/>
  <c r="A2" i="11"/>
  <c r="A2" i="10"/>
  <c r="A2" i="9"/>
  <c r="A2" i="8"/>
  <c r="A2" i="7"/>
  <c r="A2" i="1"/>
  <c r="A2" i="6"/>
  <c r="D10" i="13"/>
  <c r="D31" i="1"/>
  <c r="D35" i="16"/>
  <c r="D9" i="9"/>
  <c r="B7" i="2"/>
  <c r="B9" i="2" s="1"/>
  <c r="B45" i="16"/>
  <c r="G37" i="16"/>
  <c r="F37" i="16"/>
  <c r="E37" i="16"/>
  <c r="D36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G4" i="16"/>
  <c r="B4" i="16"/>
  <c r="D4" i="16" s="1"/>
  <c r="A3" i="16"/>
  <c r="B45" i="15"/>
  <c r="G37" i="15"/>
  <c r="F37" i="15"/>
  <c r="E37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G4" i="15"/>
  <c r="B4" i="15"/>
  <c r="D4" i="15" s="1"/>
  <c r="A3" i="15"/>
  <c r="B45" i="14"/>
  <c r="G37" i="14"/>
  <c r="F37" i="14"/>
  <c r="E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G4" i="14"/>
  <c r="B4" i="14"/>
  <c r="D4" i="14" s="1"/>
  <c r="A3" i="14"/>
  <c r="B45" i="13"/>
  <c r="G37" i="13"/>
  <c r="F37" i="13"/>
  <c r="E37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9" i="13"/>
  <c r="D8" i="13"/>
  <c r="D7" i="13"/>
  <c r="D6" i="13"/>
  <c r="G4" i="13"/>
  <c r="B4" i="13"/>
  <c r="D4" i="13" s="1"/>
  <c r="A3" i="13"/>
  <c r="B45" i="12"/>
  <c r="G37" i="12"/>
  <c r="F37" i="12"/>
  <c r="E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G4" i="12"/>
  <c r="B4" i="12"/>
  <c r="D4" i="12" s="1"/>
  <c r="A3" i="12"/>
  <c r="B45" i="11"/>
  <c r="G37" i="11"/>
  <c r="F37" i="11"/>
  <c r="E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G4" i="11"/>
  <c r="B4" i="11"/>
  <c r="D4" i="11" s="1"/>
  <c r="A3" i="11"/>
  <c r="D36" i="10"/>
  <c r="B45" i="10"/>
  <c r="G37" i="10"/>
  <c r="F37" i="10"/>
  <c r="E37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G4" i="10"/>
  <c r="B4" i="10"/>
  <c r="D4" i="10" s="1"/>
  <c r="A3" i="10"/>
  <c r="B45" i="9"/>
  <c r="G37" i="9"/>
  <c r="F37" i="9"/>
  <c r="E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8" i="9"/>
  <c r="D7" i="9"/>
  <c r="D6" i="9"/>
  <c r="G4" i="9"/>
  <c r="B4" i="9"/>
  <c r="D4" i="9" s="1"/>
  <c r="A3" i="9"/>
  <c r="B45" i="8"/>
  <c r="G37" i="8"/>
  <c r="F37" i="8"/>
  <c r="E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G4" i="8"/>
  <c r="B4" i="8"/>
  <c r="D4" i="8"/>
  <c r="A3" i="8"/>
  <c r="B45" i="7"/>
  <c r="G37" i="7"/>
  <c r="F37" i="7"/>
  <c r="E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G4" i="7"/>
  <c r="B4" i="7"/>
  <c r="D4" i="7" s="1"/>
  <c r="A3" i="7"/>
  <c r="B45" i="6"/>
  <c r="G37" i="6"/>
  <c r="F37" i="6"/>
  <c r="E37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G4" i="6"/>
  <c r="D38" i="6" s="1"/>
  <c r="E5" i="2" s="1"/>
  <c r="B4" i="6"/>
  <c r="D4" i="6" s="1"/>
  <c r="A3" i="6"/>
  <c r="A3" i="1"/>
  <c r="B45" i="1"/>
  <c r="G4" i="1"/>
  <c r="G38" i="1"/>
  <c r="F38" i="1"/>
  <c r="B4" i="1"/>
  <c r="D4" i="1"/>
  <c r="G37" i="1"/>
  <c r="F37" i="1"/>
  <c r="E37" i="1"/>
  <c r="D36" i="1"/>
  <c r="D35" i="1"/>
  <c r="D34" i="1"/>
  <c r="D33" i="1"/>
  <c r="D32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38" i="1" l="1"/>
  <c r="D38" i="7"/>
  <c r="D38" i="8"/>
  <c r="E7" i="2" s="1"/>
  <c r="D38" i="9"/>
  <c r="E8" i="2" s="1"/>
  <c r="D37" i="11"/>
  <c r="G39" i="1"/>
  <c r="G38" i="6" s="1"/>
  <c r="G39" i="6" s="1"/>
  <c r="G38" i="7" s="1"/>
  <c r="G39" i="7" s="1"/>
  <c r="G38" i="8" s="1"/>
  <c r="G39" i="8" s="1"/>
  <c r="G38" i="9" s="1"/>
  <c r="G39" i="9" s="1"/>
  <c r="G38" i="10" s="1"/>
  <c r="G39" i="10" s="1"/>
  <c r="G38" i="11" s="1"/>
  <c r="G39" i="11" s="1"/>
  <c r="G38" i="12" s="1"/>
  <c r="G39" i="12" s="1"/>
  <c r="G38" i="13" s="1"/>
  <c r="G39" i="13" s="1"/>
  <c r="G38" i="14" s="1"/>
  <c r="G39" i="14" s="1"/>
  <c r="G38" i="15" s="1"/>
  <c r="G39" i="15" s="1"/>
  <c r="G38" i="16" s="1"/>
  <c r="G39" i="16" s="1"/>
  <c r="B14" i="2" s="1"/>
  <c r="D37" i="7"/>
  <c r="D39" i="7" s="1"/>
  <c r="F6" i="2" s="1"/>
  <c r="G6" i="2" s="1"/>
  <c r="D37" i="6"/>
  <c r="D39" i="6" s="1"/>
  <c r="D40" i="6" s="1"/>
  <c r="D37" i="10"/>
  <c r="D37" i="9"/>
  <c r="D37" i="15"/>
  <c r="D37" i="14"/>
  <c r="D37" i="16"/>
  <c r="D37" i="13"/>
  <c r="D37" i="1"/>
  <c r="D39" i="1" s="1"/>
  <c r="F4" i="2" s="1"/>
  <c r="D37" i="8"/>
  <c r="F39" i="1"/>
  <c r="F38" i="6" s="1"/>
  <c r="F39" i="6" s="1"/>
  <c r="F38" i="7" s="1"/>
  <c r="F39" i="7" s="1"/>
  <c r="F38" i="8" s="1"/>
  <c r="F39" i="8" s="1"/>
  <c r="F38" i="9" s="1"/>
  <c r="F39" i="9" s="1"/>
  <c r="F38" i="10" s="1"/>
  <c r="F39" i="10" s="1"/>
  <c r="F38" i="11" s="1"/>
  <c r="F39" i="11" s="1"/>
  <c r="F38" i="12" s="1"/>
  <c r="F39" i="12" s="1"/>
  <c r="F38" i="13" s="1"/>
  <c r="F39" i="13" s="1"/>
  <c r="F38" i="14" s="1"/>
  <c r="F39" i="14" s="1"/>
  <c r="F38" i="15" s="1"/>
  <c r="F39" i="15" s="1"/>
  <c r="F38" i="16" s="1"/>
  <c r="F39" i="16" s="1"/>
  <c r="B15" i="2" s="1"/>
  <c r="D37" i="12"/>
  <c r="D38" i="15"/>
  <c r="D38" i="14"/>
  <c r="D38" i="12"/>
  <c r="D38" i="13"/>
  <c r="D38" i="16"/>
  <c r="D38" i="11"/>
  <c r="D39" i="11" s="1"/>
  <c r="D40" i="11" s="1"/>
  <c r="D38" i="10"/>
  <c r="E4" i="2"/>
  <c r="E6" i="2"/>
  <c r="D39" i="10" l="1"/>
  <c r="D40" i="10" s="1"/>
  <c r="D40" i="1"/>
  <c r="D39" i="9"/>
  <c r="D40" i="9" s="1"/>
  <c r="D39" i="8"/>
  <c r="D40" i="8" s="1"/>
  <c r="F5" i="2"/>
  <c r="D39" i="15"/>
  <c r="D40" i="15" s="1"/>
  <c r="D40" i="7"/>
  <c r="G4" i="2"/>
  <c r="D39" i="16"/>
  <c r="D40" i="16" s="1"/>
  <c r="E14" i="2"/>
  <c r="D39" i="13"/>
  <c r="D40" i="13" s="1"/>
  <c r="D39" i="12"/>
  <c r="D40" i="12" s="1"/>
  <c r="D39" i="14"/>
  <c r="D40" i="14" s="1"/>
  <c r="F9" i="2"/>
  <c r="E9" i="2"/>
  <c r="E10" i="2"/>
  <c r="F10" i="2"/>
  <c r="G10" i="2" s="1"/>
  <c r="E15" i="2"/>
  <c r="E11" i="2"/>
  <c r="E13" i="2"/>
  <c r="E12" i="2"/>
  <c r="G5" i="2"/>
  <c r="F7" i="2" l="1"/>
  <c r="G7" i="2" s="1"/>
  <c r="F14" i="2"/>
  <c r="G14" i="2" s="1"/>
  <c r="F12" i="2"/>
  <c r="G12" i="2" s="1"/>
  <c r="G9" i="2"/>
  <c r="F11" i="2"/>
  <c r="G11" i="2" s="1"/>
  <c r="F15" i="2"/>
  <c r="G15" i="2" s="1"/>
  <c r="F13" i="2"/>
  <c r="G13" i="2" s="1"/>
  <c r="F8" i="2"/>
  <c r="G8" i="2" s="1"/>
  <c r="G16" i="2" l="1"/>
</calcChain>
</file>

<file path=xl/sharedStrings.xml><?xml version="1.0" encoding="utf-8"?>
<sst xmlns="http://schemas.openxmlformats.org/spreadsheetml/2006/main" count="215" uniqueCount="38">
  <si>
    <t>Esculap Medical Centre</t>
  </si>
  <si>
    <t>User settings</t>
  </si>
  <si>
    <t>Bank holidays</t>
  </si>
  <si>
    <t>Month</t>
  </si>
  <si>
    <t>Expected</t>
  </si>
  <si>
    <t>Done</t>
  </si>
  <si>
    <t>Difference</t>
  </si>
  <si>
    <t>User:</t>
  </si>
  <si>
    <t>Number of working hours weekly</t>
  </si>
  <si>
    <t>Number of working days</t>
  </si>
  <si>
    <t>Number of working hours daily</t>
  </si>
  <si>
    <t>Working pattern</t>
  </si>
  <si>
    <t>0000011</t>
  </si>
  <si>
    <t>Slice of day</t>
  </si>
  <si>
    <t>Number of vacation days</t>
  </si>
  <si>
    <t>Number of sick days</t>
  </si>
  <si>
    <t>Work start month</t>
  </si>
  <si>
    <t>User stats</t>
  </si>
  <si>
    <t>Planned vacation days</t>
  </si>
  <si>
    <t>Used sick days</t>
  </si>
  <si>
    <t>From</t>
  </si>
  <si>
    <t>To</t>
  </si>
  <si>
    <t>Work days</t>
  </si>
  <si>
    <t>Data</t>
  </si>
  <si>
    <t>In</t>
  </si>
  <si>
    <t>Out</t>
  </si>
  <si>
    <t>Working</t>
  </si>
  <si>
    <t>Extra</t>
  </si>
  <si>
    <t>Sick</t>
  </si>
  <si>
    <t>Vacation</t>
  </si>
  <si>
    <t>Totals</t>
  </si>
  <si>
    <t>Remaining</t>
  </si>
  <si>
    <t>In days</t>
  </si>
  <si>
    <t>Signed by</t>
  </si>
  <si>
    <t>Timesheet 2025</t>
  </si>
  <si>
    <t>Acme Corp</t>
  </si>
  <si>
    <t>Dummy Building, 3rd Floor, 111 Dummy street, Coventry 91020</t>
  </si>
  <si>
    <t>John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</si>
</sst>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mm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rgb="FFFF0000"/>
      <name val="Dobra Medium"/>
      <family val="4"/>
    </font>
    <font>
      <b/>
      <sz val="10"/>
      <color theme="1"/>
      <name val="Ubuntu"/>
      <family val="2"/>
    </font>
    <font>
      <sz val="10"/>
      <color theme="1"/>
      <name val="Ubuntu"/>
      <family val="2"/>
    </font>
    <font>
      <b/>
      <sz val="10"/>
      <name val="Ubuntu"/>
      <family val="2"/>
    </font>
    <font>
      <sz val="8"/>
      <color theme="1"/>
      <name val="Ubuntu"/>
      <family val="2"/>
    </font>
    <font>
      <sz val="8"/>
      <name val="Calibri"/>
      <family val="2"/>
      <scheme val="minor"/>
    </font>
    <font>
      <b/>
      <sz val="10"/>
      <color theme="1"/>
      <name val="Ubuntu Regular"/>
    </font>
    <font>
      <sz val="10"/>
      <color theme="1"/>
      <name val="Ubuntu Regular"/>
    </font>
    <font>
      <sz val="11"/>
      <color theme="1"/>
      <name val="Ubuntu Regular"/>
    </font>
    <font>
      <sz val="11"/>
      <color theme="0"/>
      <name val="Ubuntu Regular"/>
    </font>
    <font>
      <sz val="8"/>
      <color theme="1"/>
      <name val="Ubuntu Regular"/>
    </font>
    <font>
      <b/>
      <sz val="11"/>
      <color theme="1"/>
      <name val="Ubuntu Regula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34">
    <xf numFmtId="0" fontId="0" fillId="0" borderId="0" xfId="0"/>
    <xf numFmtId="0" fontId="5" fillId="4" borderId="0" xfId="0" applyFont="1" applyFill="1"/>
    <xf numFmtId="14" fontId="5" fillId="4" borderId="0" xfId="0" applyNumberFormat="1" applyFont="1" applyFill="1"/>
    <xf numFmtId="0" fontId="6" fillId="4" borderId="0" xfId="0" applyFont="1" applyFill="1"/>
    <xf numFmtId="0" fontId="5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/>
    </xf>
    <xf numFmtId="164" fontId="4" fillId="4" borderId="0" xfId="0" applyNumberFormat="1" applyFont="1" applyFill="1"/>
    <xf numFmtId="0" fontId="4" fillId="4" borderId="0" xfId="0" applyFont="1" applyFill="1"/>
    <xf numFmtId="2" fontId="4" fillId="4" borderId="0" xfId="0" applyNumberFormat="1" applyFont="1" applyFill="1" applyAlignment="1">
      <alignment horizontal="center"/>
    </xf>
    <xf numFmtId="2" fontId="4" fillId="4" borderId="0" xfId="0" applyNumberFormat="1" applyFont="1" applyFill="1"/>
    <xf numFmtId="14" fontId="5" fillId="0" borderId="0" xfId="0" applyNumberFormat="1" applyFont="1"/>
    <xf numFmtId="0" fontId="3" fillId="4" borderId="0" xfId="0" applyFont="1" applyFill="1"/>
    <xf numFmtId="0" fontId="0" fillId="0" borderId="2" xfId="0" applyBorder="1"/>
    <xf numFmtId="164" fontId="5" fillId="4" borderId="0" xfId="0" applyNumberFormat="1" applyFont="1" applyFill="1"/>
    <xf numFmtId="20" fontId="5" fillId="4" borderId="0" xfId="0" applyNumberFormat="1" applyFont="1" applyFill="1"/>
    <xf numFmtId="0" fontId="9" fillId="4" borderId="0" xfId="0" applyFont="1" applyFill="1"/>
    <xf numFmtId="0" fontId="10" fillId="4" borderId="0" xfId="0" applyFont="1" applyFill="1"/>
    <xf numFmtId="0" fontId="11" fillId="0" borderId="0" xfId="0" applyFont="1"/>
    <xf numFmtId="0" fontId="12" fillId="2" borderId="0" xfId="1" applyFont="1"/>
    <xf numFmtId="0" fontId="13" fillId="0" borderId="0" xfId="0" applyFont="1"/>
    <xf numFmtId="0" fontId="11" fillId="3" borderId="0" xfId="2" applyFont="1" applyAlignment="1"/>
    <xf numFmtId="0" fontId="14" fillId="3" borderId="0" xfId="2" applyFont="1" applyAlignment="1"/>
    <xf numFmtId="14" fontId="11" fillId="3" borderId="1" xfId="2" applyNumberFormat="1" applyFont="1" applyBorder="1" applyAlignment="1">
      <alignment horizontal="center" vertical="top" wrapText="1"/>
    </xf>
    <xf numFmtId="165" fontId="13" fillId="0" borderId="0" xfId="0" applyNumberFormat="1" applyFont="1"/>
    <xf numFmtId="164" fontId="13" fillId="0" borderId="0" xfId="0" applyNumberFormat="1" applyFont="1"/>
    <xf numFmtId="0" fontId="11" fillId="3" borderId="0" xfId="2" applyFont="1"/>
    <xf numFmtId="0" fontId="11" fillId="3" borderId="0" xfId="2" quotePrefix="1" applyFont="1" applyAlignment="1">
      <alignment horizontal="right"/>
    </xf>
    <xf numFmtId="17" fontId="11" fillId="3" borderId="0" xfId="2" applyNumberFormat="1" applyFont="1"/>
    <xf numFmtId="0" fontId="14" fillId="3" borderId="0" xfId="2" applyFont="1" applyBorder="1"/>
    <xf numFmtId="0" fontId="14" fillId="3" borderId="0" xfId="2" applyFont="1"/>
    <xf numFmtId="0" fontId="12" fillId="2" borderId="0" xfId="1" applyFont="1" applyAlignment="1">
      <alignment horizontal="center"/>
    </xf>
    <xf numFmtId="0" fontId="3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4" fillId="4" borderId="2" xfId="0" applyFont="1" applyFill="1" applyBorder="1" applyAlignment="1">
      <alignment horizontal="left" vertical="center"/>
    </xf>
  </cellXfs>
  <cellStyles count="3">
    <cellStyle name="20% — akcent 1" xfId="2" builtinId="30"/>
    <cellStyle name="Akcent 1" xfId="1" builtinId="29"/>
    <cellStyle name="Normalny" xfId="0" builtinId="0"/>
  </cellStyles>
  <dxfs count="242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0" formatCode="General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164" formatCode="[h]:mm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Ubuntu Regular"/>
        <scheme val="none"/>
      </font>
      <numFmt numFmtId="164" formatCode="[h]:mm"/>
    </dxf>
    <dxf>
      <font>
        <strike val="0"/>
        <outline val="0"/>
        <shadow val="0"/>
        <u val="none"/>
        <vertAlign val="baseline"/>
        <name val="Ubuntu Regular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Ubuntu Regular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Ubuntu Regular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Ubuntu Regular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Ubuntu Regular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Ubuntu Regular"/>
        <scheme val="none"/>
      </font>
      <numFmt numFmtId="165" formatCode="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Ubuntu Regular"/>
        <scheme val="none"/>
      </font>
      <numFmt numFmtId="165" formatCode="mm"/>
    </dxf>
    <dxf>
      <font>
        <strike val="0"/>
        <outline val="0"/>
        <shadow val="0"/>
        <u val="none"/>
        <vertAlign val="baseline"/>
        <name val="Ubuntu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Ubuntu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Ubuntu Regular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Targets</a:t>
            </a:r>
            <a:r>
              <a:rPr lang="pl-PL" baseline="0"/>
              <a:t>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Dashboard!$E$3</c:f>
              <c:strCache>
                <c:ptCount val="1"/>
                <c:pt idx="0">
                  <c:v>Expected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Dashboard!$D$4:$D$15</c:f>
              <c:numCache>
                <c:formatCode>mm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Dashboard!$E$4:$E$15</c:f>
              <c:numCache>
                <c:formatCode>[h]:mm</c:formatCode>
                <c:ptCount val="12"/>
                <c:pt idx="0">
                  <c:v>7.333333333333333</c:v>
                </c:pt>
                <c:pt idx="1">
                  <c:v>6.333333333333333</c:v>
                </c:pt>
                <c:pt idx="2">
                  <c:v>6.6666666666666661</c:v>
                </c:pt>
                <c:pt idx="3">
                  <c:v>7</c:v>
                </c:pt>
                <c:pt idx="4">
                  <c:v>7</c:v>
                </c:pt>
                <c:pt idx="5">
                  <c:v>6.6666666666666661</c:v>
                </c:pt>
                <c:pt idx="6">
                  <c:v>7.6666666666666661</c:v>
                </c:pt>
                <c:pt idx="7">
                  <c:v>6.6666666666666661</c:v>
                </c:pt>
                <c:pt idx="8">
                  <c:v>7.333333333333333</c:v>
                </c:pt>
                <c:pt idx="9">
                  <c:v>7.333333333333333</c:v>
                </c:pt>
                <c:pt idx="10">
                  <c:v>6.6666666666666661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D-47D8-8AEC-A6333E5AC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682224"/>
        <c:axId val="618681864"/>
      </c:barChart>
      <c:lineChart>
        <c:grouping val="standard"/>
        <c:varyColors val="0"/>
        <c:ser>
          <c:idx val="1"/>
          <c:order val="1"/>
          <c:tx>
            <c:strRef>
              <c:f>Dashboard!$F$3</c:f>
              <c:strCache>
                <c:ptCount val="1"/>
                <c:pt idx="0">
                  <c:v>Done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Dashboard!$D$4:$D$15</c:f>
              <c:numCache>
                <c:formatCode>mm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Dashboard!$F$4:$F$15</c:f>
              <c:numCache>
                <c:formatCode>[h]:mm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D-47D8-8AEC-A6333E5AC1C4}"/>
            </c:ext>
          </c:extLst>
        </c:ser>
        <c:ser>
          <c:idx val="2"/>
          <c:order val="2"/>
          <c:tx>
            <c:strRef>
              <c:f>Dashboard!$G$3</c:f>
              <c:strCache>
                <c:ptCount val="1"/>
                <c:pt idx="0">
                  <c:v>Difference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Dashboard!$D$4:$D$15</c:f>
              <c:numCache>
                <c:formatCode>mm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Dashboard!$G$4:$G$15</c:f>
              <c:numCache>
                <c:formatCode>[h]:mm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3-B048-8008-3988F5991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82224"/>
        <c:axId val="618681864"/>
      </c:lineChart>
      <c:dateAx>
        <c:axId val="618682224"/>
        <c:scaling>
          <c:orientation val="minMax"/>
        </c:scaling>
        <c:delete val="0"/>
        <c:axPos val="b"/>
        <c:numFmt formatCode="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81864"/>
        <c:crosses val="autoZero"/>
        <c:auto val="1"/>
        <c:lblOffset val="100"/>
        <c:baseTimeUnit val="months"/>
      </c:dateAx>
      <c:valAx>
        <c:axId val="61868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h]: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8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4761</xdr:colOff>
      <xdr:row>15</xdr:row>
      <xdr:rowOff>23812</xdr:rowOff>
    </xdr:from>
    <xdr:to>
      <xdr:col>2</xdr:col>
      <xdr:colOff>1371599</xdr:colOff>
      <xdr:row>28</xdr:row>
      <xdr:rowOff>180975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EE7FDFA1-BFB8-4840-BA32-01EF65257E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B5A5EC1-496C-4050-95DF-5969A103FC36}" name="Table16" displayName="Table16" ref="D3:G16" totalsRowCount="1" headerRowDxfId="241" dataDxfId="240" totalsRowDxfId="239">
  <autoFilter ref="D3:G15" xr:uid="{EB5A5EC1-496C-4050-95DF-5969A103FC36}"/>
  <tableColumns count="4">
    <tableColumn id="1" xr3:uid="{5AF8A303-74F8-4C76-B0EF-6D500D1D2C44}" name="Month" dataDxfId="238" totalsRowDxfId="237"/>
    <tableColumn id="2" xr3:uid="{6E744BA1-9EA1-45AB-98A5-388A98F2481A}" name="Expected" dataDxfId="236" totalsRowDxfId="235"/>
    <tableColumn id="3" xr3:uid="{7B4C77A1-ABF7-41A3-9DAA-4F879E02B0B6}" name="Done" dataDxfId="234" totalsRowDxfId="233"/>
    <tableColumn id="4" xr3:uid="{7255C013-757D-3748-96FE-A445ED7A767F}" name="Difference" totalsRowFunction="custom" dataDxfId="232" totalsRowDxfId="231">
      <calculatedColumnFormula>IF(EOMONTH(Table16[[#This Row],[Month]],0)&gt;TODAY(),0,Table16[[#This Row],[Done]]-Table16[[#This Row],[Expected]])</calculatedColumnFormula>
      <totalsRowFormula>SUM(Table16[Difference])</totalsRow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56C3E83-56C0-428D-A820-17BDC7FD4E8D}" name="Table4678910111213" displayName="Table4678910111213" ref="A5:G40" totalsRowCount="1" headerRowDxfId="94" dataDxfId="93" totalsRowDxfId="92">
  <autoFilter ref="A5:G39" xr:uid="{B1E4CB5D-F304-43A3-A091-3297238E65E5}"/>
  <tableColumns count="7">
    <tableColumn id="1" xr3:uid="{A1BD3C7B-CBC1-4A83-B4EA-DD9490B4F035}" name="Data" totalsRowLabel="In days" dataDxfId="91" totalsRowDxfId="90"/>
    <tableColumn id="2" xr3:uid="{630B8348-2383-4E99-914E-418B24634033}" name="In" dataDxfId="89" totalsRowDxfId="88"/>
    <tableColumn id="3" xr3:uid="{888D76F7-3909-421C-AFDB-DCE2333800C5}" name="Out" dataDxfId="87" totalsRowDxfId="86"/>
    <tableColumn id="4" xr3:uid="{C3F20E52-8FD8-403F-999E-E11A62F9140F}" name="Working" totalsRowFunction="custom" dataDxfId="85" totalsRowDxfId="84">
      <totalsRowFormula>D39/(1/Dashboard!B9)</totalsRowFormula>
    </tableColumn>
    <tableColumn id="8" xr3:uid="{687E33C5-964A-403E-A6A1-A8A7169F8960}" name="Extra" dataDxfId="83" totalsRowDxfId="82"/>
    <tableColumn id="5" xr3:uid="{C0824C05-3AB8-484B-A811-573424E61388}" name="Sick" dataDxfId="81" totalsRowDxfId="80"/>
    <tableColumn id="6" xr3:uid="{51EFD43D-080E-425E-ACE2-C8DF60F1AE00}" name="Vacation" dataDxfId="79" totalsRowDxfId="78"/>
  </tableColumns>
  <tableStyleInfo name="TableStyleLight1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F44B5E4-FC33-48EC-BD93-E1A87A000784}" name="Table467891011121314" displayName="Table467891011121314" ref="A5:G40" totalsRowCount="1" headerRowDxfId="77" dataDxfId="76" totalsRowDxfId="75">
  <autoFilter ref="A5:G39" xr:uid="{B1E4CB5D-F304-43A3-A091-3297238E65E5}"/>
  <tableColumns count="7">
    <tableColumn id="1" xr3:uid="{5A85CAC9-8C9A-48AB-B155-DB81459781D9}" name="Data" totalsRowLabel="In days" dataDxfId="74" totalsRowDxfId="73"/>
    <tableColumn id="2" xr3:uid="{663D2A76-3235-4614-9075-51F78FDBC6E5}" name="In" dataDxfId="72" totalsRowDxfId="71"/>
    <tableColumn id="3" xr3:uid="{7A4E573C-076A-43D2-AD1D-986E2667873F}" name="Out" dataDxfId="70" totalsRowDxfId="69"/>
    <tableColumn id="4" xr3:uid="{ED966D76-069D-4B9C-A3D2-26D0AC1281A1}" name="Working" totalsRowFunction="custom" dataDxfId="68" totalsRowDxfId="67">
      <totalsRowFormula>D39/(1/Dashboard!B9)</totalsRowFormula>
    </tableColumn>
    <tableColumn id="8" xr3:uid="{16BB6111-BA75-4737-8AC0-6D70D93915BC}" name="Extra" dataDxfId="66" totalsRowDxfId="65"/>
    <tableColumn id="5" xr3:uid="{DA938761-9E39-4BFA-B04A-75D76807145E}" name="Sick" dataDxfId="64" totalsRowDxfId="63"/>
    <tableColumn id="6" xr3:uid="{F628C7D9-F7CF-465F-BE12-ABEBAA1D951E}" name="Vacation" dataDxfId="62" totalsRowDxfId="61"/>
  </tableColumns>
  <tableStyleInfo name="TableStyleLight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1FAE597-32BE-49D3-9A36-4ED51B2C7604}" name="Table46789101112131415" displayName="Table46789101112131415" ref="A5:G40" totalsRowCount="1" headerRowDxfId="60" dataDxfId="59" totalsRowDxfId="58">
  <autoFilter ref="A5:G39" xr:uid="{B1E4CB5D-F304-43A3-A091-3297238E65E5}"/>
  <tableColumns count="7">
    <tableColumn id="1" xr3:uid="{0A2E90C5-7298-4EA8-9A36-0E4711B378BA}" name="Data" totalsRowLabel="In days" dataDxfId="57" totalsRowDxfId="56"/>
    <tableColumn id="2" xr3:uid="{F38824BB-B283-493D-9EA8-B4BD657BA9AE}" name="In" dataDxfId="55" totalsRowDxfId="54"/>
    <tableColumn id="3" xr3:uid="{CEEED4A7-8323-4D67-AA12-F65A93B22D9B}" name="Out" dataDxfId="53" totalsRowDxfId="52"/>
    <tableColumn id="4" xr3:uid="{0B1F8530-2B16-4CBE-92A7-8E42A25E8BA2}" name="Working" totalsRowFunction="custom" dataDxfId="51" totalsRowDxfId="50">
      <totalsRowFormula>D39/(1/Dashboard!B9)</totalsRowFormula>
    </tableColumn>
    <tableColumn id="8" xr3:uid="{4395ED73-9E6D-4203-BD52-FC97438C97B1}" name="Extra" dataDxfId="49" totalsRowDxfId="48"/>
    <tableColumn id="5" xr3:uid="{A0F51E02-F407-4646-B028-26FE4C4A0D5B}" name="Sick" dataDxfId="47" totalsRowDxfId="46"/>
    <tableColumn id="6" xr3:uid="{9576AE70-A57B-4F5F-89C1-C3E4F3EA1342}" name="Vacation" dataDxfId="45" totalsRowDxfId="44"/>
  </tableColumns>
  <tableStyleInfo name="TableStyleLight1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8A040B0-8948-4141-A0C4-A85E6980523B}" name="Table4678910111213141516" displayName="Table4678910111213141516" ref="A5:G40" totalsRowCount="1" headerRowDxfId="43" dataDxfId="42" totalsRowDxfId="41">
  <autoFilter ref="A5:G39" xr:uid="{B1E4CB5D-F304-43A3-A091-3297238E65E5}"/>
  <tableColumns count="7">
    <tableColumn id="1" xr3:uid="{59CC635E-CACD-4FA9-9BE1-23FC47BC30B3}" name="Data" totalsRowLabel="In days" dataDxfId="40" totalsRowDxfId="39"/>
    <tableColumn id="2" xr3:uid="{C85C0C96-4B95-49D4-AB1C-C08C2F014843}" name="In" dataDxfId="38" totalsRowDxfId="37"/>
    <tableColumn id="3" xr3:uid="{39D11D12-A42A-4BA6-81A9-0FE9FD19C17B}" name="Out" dataDxfId="36" totalsRowDxfId="35"/>
    <tableColumn id="4" xr3:uid="{F80C637B-876F-40E1-A5E7-8010F7E44B6B}" name="Working" totalsRowFunction="custom" dataDxfId="34" totalsRowDxfId="33">
      <totalsRowFormula>D39/(1/Dashboard!B9)</totalsRowFormula>
    </tableColumn>
    <tableColumn id="8" xr3:uid="{615BFC0A-563C-408D-A9D4-23DA64E4C511}" name="Extra" dataDxfId="32" totalsRowDxfId="31"/>
    <tableColumn id="5" xr3:uid="{38202EDD-49B6-45A2-8216-FFB20EB3B159}" name="Sick" dataDxfId="30" totalsRowDxfId="29"/>
    <tableColumn id="6" xr3:uid="{619EEF53-0FDA-4AFE-821D-9DC55ED818BD}" name="Vacation" dataDxfId="28" totalsRowDxfId="27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E4CB5D-F304-43A3-A091-3297238E65E5}" name="Table4" displayName="Table4" ref="A5:G40" totalsRowCount="1" headerRowDxfId="230" dataDxfId="229" totalsRowDxfId="228">
  <autoFilter ref="A5:G39" xr:uid="{B1E4CB5D-F304-43A3-A091-3297238E65E5}"/>
  <tableColumns count="7">
    <tableColumn id="1" xr3:uid="{5E4B9411-E9D3-4F47-B1E2-2EDAF01B92CC}" name="Data" totalsRowLabel="In days" dataDxfId="227" totalsRowDxfId="226"/>
    <tableColumn id="2" xr3:uid="{6DB0C049-9BBF-4D73-85E6-EAA1D1EB882A}" name="In" dataDxfId="225" totalsRowDxfId="224"/>
    <tableColumn id="3" xr3:uid="{A2EC3F6F-7515-4059-9CF4-FD024B279E80}" name="Out" dataDxfId="223" totalsRowDxfId="222"/>
    <tableColumn id="4" xr3:uid="{103FA261-AC2A-4007-AAE9-AD7C7D4E2C9A}" name="Working" totalsRowFunction="custom" dataDxfId="221" totalsRowDxfId="220">
      <totalsRowFormula>D39/(1/Dashboard!B9)</totalsRowFormula>
    </tableColumn>
    <tableColumn id="8" xr3:uid="{0C5DC0FD-C540-4422-AB38-A424679C94A6}" name="Extra" dataDxfId="219" totalsRowDxfId="218"/>
    <tableColumn id="5" xr3:uid="{D7F569D5-9E65-4E32-859F-8D210D4CB47E}" name="Sick" dataDxfId="217" totalsRowDxfId="216"/>
    <tableColumn id="6" xr3:uid="{1ED969AF-1D70-45FC-8DD8-7FB62B974BFA}" name="Vacation" dataDxfId="215" totalsRowDxfId="214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3B3B207-369A-4326-BC9C-A8DF2B3FD4FA}" name="Table46" displayName="Table46" ref="A5:G40" totalsRowCount="1" headerRowDxfId="213" dataDxfId="212" totalsRowDxfId="211">
  <autoFilter ref="A5:G39" xr:uid="{B1E4CB5D-F304-43A3-A091-3297238E65E5}"/>
  <tableColumns count="7">
    <tableColumn id="1" xr3:uid="{91054EEB-5AD2-40F7-A765-11A30A162101}" name="Data" totalsRowLabel="In days" dataDxfId="210" totalsRowDxfId="209"/>
    <tableColumn id="2" xr3:uid="{BD602B8C-AD18-456D-92EE-FD8B46AC8199}" name="In" dataDxfId="208" totalsRowDxfId="207"/>
    <tableColumn id="3" xr3:uid="{8D2E55CC-688E-4749-8947-3D22355CA7C8}" name="Out" dataDxfId="206" totalsRowDxfId="205"/>
    <tableColumn id="4" xr3:uid="{1586BFEF-AF50-4EB6-8F09-1E4CD46DA2CC}" name="Working" totalsRowFunction="custom" dataDxfId="204" totalsRowDxfId="203">
      <totalsRowFormula>D39/(1/Dashboard!B9)</totalsRowFormula>
    </tableColumn>
    <tableColumn id="8" xr3:uid="{55951995-3071-4A16-8EDC-8B344C7377AB}" name="Extra" dataDxfId="202" totalsRowDxfId="201"/>
    <tableColumn id="5" xr3:uid="{4DDF0124-654C-48A5-8834-3FF321959A3E}" name="Sick" dataDxfId="200" totalsRowDxfId="199"/>
    <tableColumn id="6" xr3:uid="{24D35E58-9676-46C8-BEF6-FB37B1DD4097}" name="Vacation" dataDxfId="198" totalsRowDxfId="197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553C70-F5D7-4524-9F92-417EA7F628F2}" name="Table467" displayName="Table467" ref="A5:G40" totalsRowCount="1" headerRowDxfId="196" dataDxfId="195" totalsRowDxfId="194">
  <autoFilter ref="A5:G39" xr:uid="{B1E4CB5D-F304-43A3-A091-3297238E65E5}"/>
  <tableColumns count="7">
    <tableColumn id="1" xr3:uid="{8FB71B2B-A8BF-489E-AF64-996BDB130270}" name="Data" totalsRowLabel="In days" dataDxfId="193" totalsRowDxfId="192"/>
    <tableColumn id="2" xr3:uid="{3D9B2440-4ADC-4C80-B6A9-7FBF98A4E3E6}" name="In" dataDxfId="191" totalsRowDxfId="190"/>
    <tableColumn id="3" xr3:uid="{CF42C97B-9743-48C6-963A-0AD0F77BABBE}" name="Out" dataDxfId="189" totalsRowDxfId="188"/>
    <tableColumn id="4" xr3:uid="{7AFC6E66-80A0-42EF-927F-D258B512F82A}" name="Working" totalsRowFunction="custom" dataDxfId="187" totalsRowDxfId="186">
      <totalsRowFormula>D39/(1/Dashboard!B9)</totalsRowFormula>
    </tableColumn>
    <tableColumn id="8" xr3:uid="{E62F320F-A483-43FF-B315-E0918859611A}" name="Extra" dataDxfId="185" totalsRowDxfId="184"/>
    <tableColumn id="5" xr3:uid="{9EF81DA8-F252-4CE6-8A1B-1889D89FC661}" name="Sick" dataDxfId="183" totalsRowDxfId="182"/>
    <tableColumn id="6" xr3:uid="{49177D32-C37B-46EA-8501-73316EAB46DD}" name="Vacation" dataDxfId="181" totalsRowDxfId="180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40DD0ED-86B3-4CF9-91CE-B6C8C433A2B5}" name="Table4678" displayName="Table4678" ref="A5:G40" totalsRowCount="1" headerRowDxfId="179" dataDxfId="178" totalsRowDxfId="177">
  <autoFilter ref="A5:G39" xr:uid="{B1E4CB5D-F304-43A3-A091-3297238E65E5}"/>
  <tableColumns count="7">
    <tableColumn id="1" xr3:uid="{67EF68B4-167A-4543-ABC6-9CA765745D2E}" name="Data" totalsRowLabel="In days" dataDxfId="176" totalsRowDxfId="175"/>
    <tableColumn id="2" xr3:uid="{FD0B3FE9-F1FF-4D2B-A733-2E6A036FB694}" name="In" dataDxfId="174" totalsRowDxfId="173"/>
    <tableColumn id="3" xr3:uid="{BE45A232-228B-4C17-A5E6-0D3D0E6B18A4}" name="Out" dataDxfId="172" totalsRowDxfId="171"/>
    <tableColumn id="4" xr3:uid="{8A689A38-5A31-45CE-9981-576EF5005F68}" name="Working" totalsRowFunction="custom" dataDxfId="170" totalsRowDxfId="169">
      <totalsRowFormula>D39/(1/Dashboard!B9)</totalsRowFormula>
    </tableColumn>
    <tableColumn id="8" xr3:uid="{1B40DAC6-D839-4645-9264-F580E14FB870}" name="Extra" dataDxfId="168" totalsRowDxfId="167"/>
    <tableColumn id="5" xr3:uid="{AF0E6B54-A2B4-4CFF-A820-A460ABEFB679}" name="Sick" dataDxfId="166" totalsRowDxfId="165"/>
    <tableColumn id="6" xr3:uid="{18B48002-20DD-4A16-9395-71F62E19F1AF}" name="Vacation" dataDxfId="164" totalsRowDxfId="163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457B676-83B9-4CDF-92E8-5D5097E24427}" name="Table46789" displayName="Table46789" ref="A5:G40" totalsRowCount="1" headerRowDxfId="162" dataDxfId="161" totalsRowDxfId="160">
  <autoFilter ref="A5:G39" xr:uid="{B1E4CB5D-F304-43A3-A091-3297238E65E5}"/>
  <tableColumns count="7">
    <tableColumn id="1" xr3:uid="{35F84F79-9CB2-417B-A4BD-46C330D19ADD}" name="Data" totalsRowLabel="In days" dataDxfId="159" totalsRowDxfId="158"/>
    <tableColumn id="2" xr3:uid="{D1D3E3D3-F99C-4C5E-97DD-36E2D8CB62B8}" name="In" dataDxfId="157" totalsRowDxfId="156"/>
    <tableColumn id="3" xr3:uid="{EC60B308-3DE0-45D0-AEE9-1146E5E506FE}" name="Out" dataDxfId="155" totalsRowDxfId="154"/>
    <tableColumn id="4" xr3:uid="{B4D76334-5875-4CED-A7C4-86AB7501EC9A}" name="Working" totalsRowFunction="custom" dataDxfId="153" totalsRowDxfId="152">
      <totalsRowFormula>D39/(1/Dashboard!B9)</totalsRowFormula>
    </tableColumn>
    <tableColumn id="8" xr3:uid="{E0AD6984-1AD9-4689-9745-F2A1C0A9DD96}" name="Extra" dataDxfId="151" totalsRowDxfId="150"/>
    <tableColumn id="5" xr3:uid="{7ECCE9E4-C802-4CAF-9256-6408B92F6737}" name="Sick" dataDxfId="149" totalsRowDxfId="148"/>
    <tableColumn id="6" xr3:uid="{3243905B-223C-4FBE-A963-E37A2D9C2891}" name="Vacation" dataDxfId="147" totalsRowDxfId="146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999215F-10E4-4FF8-ABF8-9B205D782D1A}" name="Table4678910" displayName="Table4678910" ref="A5:G40" totalsRowCount="1" headerRowDxfId="145" dataDxfId="144" totalsRowDxfId="143">
  <autoFilter ref="A5:G39" xr:uid="{B1E4CB5D-F304-43A3-A091-3297238E65E5}"/>
  <tableColumns count="7">
    <tableColumn id="1" xr3:uid="{16EBC1D0-7455-4820-AAD8-112F03FABF86}" name="Data" totalsRowLabel="In days" dataDxfId="142" totalsRowDxfId="141"/>
    <tableColumn id="2" xr3:uid="{D8A7832F-D310-4205-A22D-F5F21B8AD459}" name="In" dataDxfId="140" totalsRowDxfId="139"/>
    <tableColumn id="3" xr3:uid="{6E5FF422-32F4-4001-90B4-25CA429DAD07}" name="Out" dataDxfId="138" totalsRowDxfId="137"/>
    <tableColumn id="4" xr3:uid="{1395503B-5130-4F0B-B77C-CC7BDE24FCDD}" name="Working" totalsRowFunction="custom" dataDxfId="136" totalsRowDxfId="135">
      <totalsRowFormula>D39/(1/Dashboard!B9)</totalsRowFormula>
    </tableColumn>
    <tableColumn id="8" xr3:uid="{952FD4C7-274E-4527-8196-A0A0EA220AF9}" name="Extra" dataDxfId="134" totalsRowDxfId="133"/>
    <tableColumn id="5" xr3:uid="{C0FC38FB-818B-4231-A6A7-B589458A20A6}" name="Sick" dataDxfId="132" totalsRowDxfId="131"/>
    <tableColumn id="6" xr3:uid="{B4698CAC-FE74-404F-9AB9-154052AAF59B}" name="Vacation" dataDxfId="130" totalsRowDxfId="129"/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CB22A4B-2426-4313-A3D7-92719A804B13}" name="Table467891011" displayName="Table467891011" ref="A5:G40" totalsRowCount="1" headerRowDxfId="128" dataDxfId="127" totalsRowDxfId="126">
  <autoFilter ref="A5:G39" xr:uid="{B1E4CB5D-F304-43A3-A091-3297238E65E5}"/>
  <tableColumns count="7">
    <tableColumn id="1" xr3:uid="{F21D2402-F905-4ABB-8CB6-E9660967D89E}" name="Data" totalsRowLabel="In days" dataDxfId="125" totalsRowDxfId="124"/>
    <tableColumn id="2" xr3:uid="{16B1B6B0-A330-4B4D-82FB-BB69FF56AD37}" name="In" dataDxfId="123" totalsRowDxfId="122"/>
    <tableColumn id="3" xr3:uid="{F025AE74-AC03-4D51-8A3A-EF5C22101E7A}" name="Out" dataDxfId="121" totalsRowDxfId="120"/>
    <tableColumn id="4" xr3:uid="{8FD02FB4-22B5-4B75-AE2A-E2C9024B2924}" name="Working" totalsRowFunction="custom" dataDxfId="119" totalsRowDxfId="118">
      <totalsRowFormula>D39/(1/Dashboard!B9)</totalsRowFormula>
    </tableColumn>
    <tableColumn id="8" xr3:uid="{FC1CF1EB-858B-4001-BF4F-CC1F20E4FEE2}" name="Extra" dataDxfId="117" totalsRowDxfId="116"/>
    <tableColumn id="5" xr3:uid="{719DF738-BCC5-4480-B853-874B2AB40360}" name="Sick" dataDxfId="115" totalsRowDxfId="114"/>
    <tableColumn id="6" xr3:uid="{2E1BBF18-2A5C-4923-9521-91C7D4783CDD}" name="Vacation" dataDxfId="113" totalsRowDxfId="112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6CC3F1F-C542-4BA7-A7BA-36A0AA2EC8F5}" name="Table46789101112" displayName="Table46789101112" ref="A5:G40" totalsRowCount="1" headerRowDxfId="111" dataDxfId="110" totalsRowDxfId="109">
  <autoFilter ref="A5:G39" xr:uid="{B1E4CB5D-F304-43A3-A091-3297238E65E5}"/>
  <tableColumns count="7">
    <tableColumn id="1" xr3:uid="{E5C455BF-6721-4E76-AD1B-D41E7FA9AE33}" name="Data" totalsRowLabel="In days" dataDxfId="108" totalsRowDxfId="107"/>
    <tableColumn id="2" xr3:uid="{9181C3D0-315D-4326-91A5-DA80FFBBEAAF}" name="In" dataDxfId="106" totalsRowDxfId="105"/>
    <tableColumn id="3" xr3:uid="{740F9B23-3CB4-4994-8B30-44D76812ED0D}" name="Out" dataDxfId="104" totalsRowDxfId="103"/>
    <tableColumn id="4" xr3:uid="{850106E0-2D2A-4CA8-8E30-F3685471C66D}" name="Working" totalsRowFunction="custom" dataDxfId="102" totalsRowDxfId="101">
      <totalsRowFormula>D39/(1/Dashboard!B9)</totalsRowFormula>
    </tableColumn>
    <tableColumn id="8" xr3:uid="{9C77043F-182F-44F9-8BA0-81D7083AE280}" name="Extra" dataDxfId="100" totalsRowDxfId="99"/>
    <tableColumn id="5" xr3:uid="{D0CD1107-07B4-4D40-8B25-1059DEED30E7}" name="Sick" dataDxfId="98" totalsRowDxfId="97"/>
    <tableColumn id="6" xr3:uid="{2C6EEF01-945B-464C-87A0-711988C6E23B}" name="Vacation" dataDxfId="96" totalsRowDxfId="95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31AB6-F625-49D7-A373-DF0949DFBB27}">
  <dimension ref="A1:G16"/>
  <sheetViews>
    <sheetView tabSelected="1" zoomScale="125" zoomScaleNormal="125" workbookViewId="0"/>
  </sheetViews>
  <sheetFormatPr baseColWidth="10" defaultColWidth="8.83203125" defaultRowHeight="15"/>
  <cols>
    <col min="1" max="1" width="33.5" customWidth="1"/>
    <col min="2" max="2" width="25.6640625" customWidth="1"/>
    <col min="3" max="3" width="22.1640625" customWidth="1"/>
    <col min="4" max="4" width="8.33203125" customWidth="1"/>
    <col min="5" max="5" width="7.83203125" customWidth="1"/>
    <col min="6" max="6" width="9.5" customWidth="1"/>
    <col min="7" max="7" width="13.1640625" customWidth="1"/>
  </cols>
  <sheetData>
    <row r="1" spans="1:7" ht="30">
      <c r="A1" s="11" t="s">
        <v>35</v>
      </c>
      <c r="B1" t="s">
        <v>36</v>
      </c>
    </row>
    <row r="2" spans="1:7">
      <c r="A2" s="15" t="s">
        <v>34</v>
      </c>
      <c r="B2" s="16"/>
      <c r="C2" s="17"/>
      <c r="D2" s="17"/>
      <c r="E2" s="17"/>
      <c r="F2" s="17"/>
      <c r="G2" s="17"/>
    </row>
    <row r="3" spans="1:7" ht="16.5" customHeight="1">
      <c r="A3" s="30" t="s">
        <v>1</v>
      </c>
      <c r="B3" s="30"/>
      <c r="C3" s="18" t="s">
        <v>2</v>
      </c>
      <c r="D3" s="19" t="s">
        <v>3</v>
      </c>
      <c r="E3" s="19" t="s">
        <v>4</v>
      </c>
      <c r="F3" s="19" t="s">
        <v>5</v>
      </c>
      <c r="G3" s="19" t="s">
        <v>6</v>
      </c>
    </row>
    <row r="4" spans="1:7">
      <c r="A4" s="20" t="s">
        <v>7</v>
      </c>
      <c r="B4" s="21" t="s">
        <v>37</v>
      </c>
      <c r="C4" s="22">
        <v>45658</v>
      </c>
      <c r="D4" s="23">
        <v>45658</v>
      </c>
      <c r="E4" s="24">
        <f>'January 25'!D38</f>
        <v>7.333333333333333</v>
      </c>
      <c r="F4" s="24">
        <f>'January 25'!$D$38-'January 25'!$D$39</f>
        <v>0</v>
      </c>
      <c r="G4" s="24">
        <f ca="1">IF(EOMONTH(Table16[[#This Row],[Month]],0)&gt;TODAY(),0,Table16[[#This Row],[Done]]-Table16[[#This Row],[Expected]])</f>
        <v>0</v>
      </c>
    </row>
    <row r="5" spans="1:7">
      <c r="A5" s="25" t="s">
        <v>8</v>
      </c>
      <c r="B5" s="25">
        <v>40</v>
      </c>
      <c r="C5" s="22">
        <v>45691</v>
      </c>
      <c r="D5" s="23">
        <v>45689</v>
      </c>
      <c r="E5" s="24">
        <f>'February 25'!D38</f>
        <v>6.333333333333333</v>
      </c>
      <c r="F5" s="24">
        <f>'February 25'!$D$38-'February 25'!$D$39</f>
        <v>0</v>
      </c>
      <c r="G5" s="24">
        <f ca="1">IF(EOMONTH(Table16[[#This Row],[Month]],0)&gt;TODAY(),0,Table16[[#This Row],[Done]]-Table16[[#This Row],[Expected]])</f>
        <v>0</v>
      </c>
    </row>
    <row r="6" spans="1:7">
      <c r="A6" s="25" t="s">
        <v>9</v>
      </c>
      <c r="B6" s="25">
        <v>5</v>
      </c>
      <c r="C6" s="22">
        <v>45733</v>
      </c>
      <c r="D6" s="23">
        <v>45717</v>
      </c>
      <c r="E6" s="24">
        <f>'March 25'!D38</f>
        <v>6.6666666666666661</v>
      </c>
      <c r="F6" s="24">
        <f>'March 25'!$D$38-'March 25'!$D$39</f>
        <v>0</v>
      </c>
      <c r="G6" s="24">
        <f ca="1">IF(EOMONTH(Table16[[#This Row],[Month]],0)&gt;TODAY(),0,Table16[[#This Row],[Done]]-Table16[[#This Row],[Expected]])</f>
        <v>0</v>
      </c>
    </row>
    <row r="7" spans="1:7">
      <c r="A7" s="25" t="s">
        <v>10</v>
      </c>
      <c r="B7" s="25">
        <f>B5/B6</f>
        <v>8</v>
      </c>
      <c r="C7" s="22">
        <v>45768</v>
      </c>
      <c r="D7" s="23">
        <v>45748</v>
      </c>
      <c r="E7" s="24">
        <f>'April 25'!D38</f>
        <v>7</v>
      </c>
      <c r="F7" s="24">
        <f>'April 25'!$D$38-'April 25'!$D$39</f>
        <v>0</v>
      </c>
      <c r="G7" s="24">
        <f ca="1">IF(EOMONTH(Table16[[#This Row],[Month]],0)&gt;TODAY(),0,Table16[[#This Row],[Done]]-Table16[[#This Row],[Expected]])</f>
        <v>0</v>
      </c>
    </row>
    <row r="8" spans="1:7">
      <c r="A8" s="25" t="s">
        <v>11</v>
      </c>
      <c r="B8" s="26" t="s">
        <v>12</v>
      </c>
      <c r="C8" s="22">
        <v>45782</v>
      </c>
      <c r="D8" s="23">
        <v>45778</v>
      </c>
      <c r="E8" s="24">
        <f>'May 25'!D38</f>
        <v>7</v>
      </c>
      <c r="F8" s="24">
        <f>'May 25'!$D$38-'May 25'!$D$39</f>
        <v>0</v>
      </c>
      <c r="G8" s="24">
        <f ca="1">IF(EOMONTH(Table16[[#This Row],[Month]],0)&gt;TODAY(),0,Table16[[#This Row],[Done]]-Table16[[#This Row],[Expected]])</f>
        <v>0</v>
      </c>
    </row>
    <row r="9" spans="1:7">
      <c r="A9" s="25" t="s">
        <v>13</v>
      </c>
      <c r="B9" s="25">
        <f>24/B7</f>
        <v>3</v>
      </c>
      <c r="C9" s="22">
        <v>45810</v>
      </c>
      <c r="D9" s="23">
        <v>45809</v>
      </c>
      <c r="E9" s="24">
        <f>'June 25'!D38</f>
        <v>6.6666666666666661</v>
      </c>
      <c r="F9" s="24">
        <f>'June 25'!$D$38-'June 25'!$D$39</f>
        <v>0</v>
      </c>
      <c r="G9" s="24">
        <f ca="1">IF(EOMONTH(Table16[[#This Row],[Month]],0)&gt;TODAY(),0,Table16[[#This Row],[Done]]-Table16[[#This Row],[Expected]])</f>
        <v>0</v>
      </c>
    </row>
    <row r="10" spans="1:7">
      <c r="A10" s="25" t="s">
        <v>14</v>
      </c>
      <c r="B10" s="25">
        <v>26</v>
      </c>
      <c r="C10" s="22">
        <v>45873</v>
      </c>
      <c r="D10" s="23">
        <v>45839</v>
      </c>
      <c r="E10" s="24">
        <f>'July 25'!D38</f>
        <v>7.6666666666666661</v>
      </c>
      <c r="F10" s="24">
        <f>'July 25'!$D$39-'July 25'!$D$38</f>
        <v>0</v>
      </c>
      <c r="G10" s="24">
        <f ca="1">IF(EOMONTH(Table16[[#This Row],[Month]],0)&gt;TODAY(),0,Table16[[#This Row],[Done]]-Table16[[#This Row],[Expected]])</f>
        <v>0</v>
      </c>
    </row>
    <row r="11" spans="1:7">
      <c r="A11" s="25" t="s">
        <v>15</v>
      </c>
      <c r="B11" s="25">
        <v>7</v>
      </c>
      <c r="C11" s="22">
        <v>45957</v>
      </c>
      <c r="D11" s="23">
        <v>45870</v>
      </c>
      <c r="E11" s="24">
        <f>'August 25'!D38</f>
        <v>6.6666666666666661</v>
      </c>
      <c r="F11" s="24">
        <f>'August 25'!$D$38-'August 25'!$D$39</f>
        <v>0</v>
      </c>
      <c r="G11" s="24">
        <f ca="1">IF(EOMONTH(Table16[[#This Row],[Month]],0)&gt;TODAY(),0,Table16[[#This Row],[Done]]-Table16[[#This Row],[Expected]])</f>
        <v>0</v>
      </c>
    </row>
    <row r="12" spans="1:7">
      <c r="A12" s="25" t="s">
        <v>16</v>
      </c>
      <c r="B12" s="27">
        <v>45658</v>
      </c>
      <c r="C12" s="22">
        <v>46016</v>
      </c>
      <c r="D12" s="23">
        <v>45901</v>
      </c>
      <c r="E12" s="24">
        <f>'September 25'!D38</f>
        <v>7.333333333333333</v>
      </c>
      <c r="F12" s="24">
        <f>'September 25'!$D$39-'September 25'!$D$38</f>
        <v>0</v>
      </c>
      <c r="G12" s="24">
        <f ca="1">IF(EOMONTH(Table16[[#This Row],[Month]],0)&gt;TODAY(),0,Table16[[#This Row],[Done]]-Table16[[#This Row],[Expected]])</f>
        <v>0</v>
      </c>
    </row>
    <row r="13" spans="1:7">
      <c r="A13" s="30" t="s">
        <v>17</v>
      </c>
      <c r="B13" s="30"/>
      <c r="C13" s="22">
        <v>46017</v>
      </c>
      <c r="D13" s="23">
        <v>45931</v>
      </c>
      <c r="E13" s="24">
        <f>'October 25'!D38</f>
        <v>7.333333333333333</v>
      </c>
      <c r="F13" s="24">
        <f>'October 25'!$D$38-'October 25'!$D$39</f>
        <v>0</v>
      </c>
      <c r="G13" s="24">
        <f ca="1">IF(EOMONTH(Table16[[#This Row],[Month]],0)&gt;TODAY(),0,Table16[[#This Row],[Done]]-Table16[[#This Row],[Expected]])</f>
        <v>0</v>
      </c>
    </row>
    <row r="14" spans="1:7">
      <c r="A14" s="28" t="s">
        <v>18</v>
      </c>
      <c r="B14" s="29">
        <f>B10-'December 25'!G39</f>
        <v>0</v>
      </c>
      <c r="C14" s="25"/>
      <c r="D14" s="23">
        <v>45962</v>
      </c>
      <c r="E14" s="24">
        <f>'November 25'!D38</f>
        <v>6.6666666666666661</v>
      </c>
      <c r="F14" s="24">
        <f>'November 25'!$D$38-'November 25'!$D$39</f>
        <v>0</v>
      </c>
      <c r="G14" s="24">
        <f ca="1">IF(EOMONTH(Table16[[#This Row],[Month]],0)&gt;TODAY(),0,Table16[[#This Row],[Done]]-Table16[[#This Row],[Expected]])</f>
        <v>0</v>
      </c>
    </row>
    <row r="15" spans="1:7">
      <c r="A15" s="28" t="s">
        <v>19</v>
      </c>
      <c r="B15" s="29">
        <f>B11-'December 25'!F39</f>
        <v>0</v>
      </c>
      <c r="C15" s="25"/>
      <c r="D15" s="23">
        <v>45992</v>
      </c>
      <c r="E15" s="24">
        <f>'December 25'!D38</f>
        <v>7</v>
      </c>
      <c r="F15" s="24">
        <f>'December 25'!$D$38-'December 25'!$D$39</f>
        <v>0</v>
      </c>
      <c r="G15" s="24">
        <f ca="1">IF(EOMONTH(Table16[[#This Row],[Month]],0)&gt;TODAY(),0,Table16[[#This Row],[Done]]-Table16[[#This Row],[Expected]])</f>
        <v>0</v>
      </c>
    </row>
    <row r="16" spans="1:7">
      <c r="A16" s="17"/>
      <c r="B16" s="17"/>
      <c r="C16" s="17"/>
      <c r="D16" s="23"/>
      <c r="E16" s="24"/>
      <c r="F16" s="24"/>
      <c r="G16" s="24">
        <f ca="1">SUM(Table16[Difference])</f>
        <v>0</v>
      </c>
    </row>
  </sheetData>
  <mergeCells count="2">
    <mergeCell ref="A3:B3"/>
    <mergeCell ref="A13:B13"/>
  </mergeCells>
  <phoneticPr fontId="8" type="noConversion"/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58EA4-6373-4C6F-8C3C-10599F60E852}">
  <dimension ref="A1:G45"/>
  <sheetViews>
    <sheetView zoomScale="125" zoomScaleNormal="125" workbookViewId="0">
      <selection activeCell="A3" sqref="A3:G3"/>
    </sheetView>
  </sheetViews>
  <sheetFormatPr baseColWidth="10" defaultColWidth="8.83203125" defaultRowHeight="15"/>
  <cols>
    <col min="1" max="1" width="11.5" customWidth="1"/>
    <col min="2" max="2" width="11.33203125" customWidth="1"/>
    <col min="4" max="4" width="10.5" bestFit="1" customWidth="1"/>
  </cols>
  <sheetData>
    <row r="1" spans="1:7" ht="30">
      <c r="A1" s="31" t="s">
        <v>0</v>
      </c>
      <c r="B1" s="31"/>
      <c r="C1" s="31"/>
      <c r="D1" s="31"/>
      <c r="E1" s="31"/>
      <c r="F1" s="31"/>
      <c r="G1" s="31"/>
    </row>
    <row r="2" spans="1:7">
      <c r="A2" s="32" t="str">
        <f>Dashboard!B1</f>
        <v>Dummy Building, 3rd Floor, 111 Dummy street, Coventry 91020</v>
      </c>
      <c r="B2" s="32"/>
      <c r="C2" s="32"/>
      <c r="D2" s="32"/>
      <c r="E2" s="32"/>
      <c r="F2" s="32"/>
      <c r="G2" s="32"/>
    </row>
    <row r="3" spans="1:7" ht="26.25" customHeight="1">
      <c r="A3" s="33" t="str">
        <f>"Timesheet for: "&amp;Dashboard!B4</f>
        <v>Timesheet for: John Doe</v>
      </c>
      <c r="B3" s="33"/>
      <c r="C3" s="33"/>
      <c r="D3" s="33"/>
      <c r="E3" s="33"/>
      <c r="F3" s="33"/>
      <c r="G3" s="33"/>
    </row>
    <row r="4" spans="1:7">
      <c r="A4" s="1" t="s">
        <v>20</v>
      </c>
      <c r="B4" s="2">
        <f>A6</f>
        <v>45901</v>
      </c>
      <c r="C4" s="1" t="s">
        <v>21</v>
      </c>
      <c r="D4" s="2">
        <f>EOMONTH(B4,0)</f>
        <v>45930</v>
      </c>
      <c r="E4" s="2"/>
      <c r="F4" s="1" t="s">
        <v>22</v>
      </c>
      <c r="G4" s="1">
        <f>NETWORKDAYS.INTL(A6,EOMONTH(A6,0),Dashboard!B8,BankHolidays)</f>
        <v>22</v>
      </c>
    </row>
    <row r="5" spans="1:7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</row>
    <row r="6" spans="1:7">
      <c r="A6" s="10">
        <v>45901</v>
      </c>
      <c r="B6" s="13"/>
      <c r="C6" s="13"/>
      <c r="D6" s="13">
        <f>C6-B6</f>
        <v>0</v>
      </c>
      <c r="E6" s="13"/>
      <c r="F6" s="4"/>
      <c r="G6" s="4"/>
    </row>
    <row r="7" spans="1:7">
      <c r="A7" s="10">
        <v>45902</v>
      </c>
      <c r="B7" s="13"/>
      <c r="C7" s="13"/>
      <c r="D7" s="13">
        <f>C7-B7</f>
        <v>0</v>
      </c>
      <c r="E7" s="13"/>
      <c r="F7" s="4"/>
      <c r="G7" s="4"/>
    </row>
    <row r="8" spans="1:7">
      <c r="A8" s="10">
        <v>45903</v>
      </c>
      <c r="B8" s="13"/>
      <c r="C8" s="13"/>
      <c r="D8" s="13">
        <f t="shared" ref="D8:D35" si="0">C8-B8</f>
        <v>0</v>
      </c>
      <c r="E8" s="13"/>
      <c r="F8" s="4"/>
      <c r="G8" s="4"/>
    </row>
    <row r="9" spans="1:7">
      <c r="A9" s="10">
        <v>45904</v>
      </c>
      <c r="B9" s="13"/>
      <c r="C9" s="13"/>
      <c r="D9" s="13">
        <f t="shared" si="0"/>
        <v>0</v>
      </c>
      <c r="E9" s="13"/>
      <c r="F9" s="4"/>
      <c r="G9" s="4"/>
    </row>
    <row r="10" spans="1:7">
      <c r="A10" s="10">
        <v>45905</v>
      </c>
      <c r="B10" s="13"/>
      <c r="C10" s="13"/>
      <c r="D10" s="13">
        <f t="shared" si="0"/>
        <v>0</v>
      </c>
      <c r="E10" s="13"/>
      <c r="F10" s="4"/>
      <c r="G10" s="4"/>
    </row>
    <row r="11" spans="1:7">
      <c r="A11" s="10">
        <v>45906</v>
      </c>
      <c r="B11" s="13"/>
      <c r="C11" s="13"/>
      <c r="D11" s="13">
        <f t="shared" si="0"/>
        <v>0</v>
      </c>
      <c r="E11" s="13"/>
      <c r="F11" s="4"/>
      <c r="G11" s="4"/>
    </row>
    <row r="12" spans="1:7">
      <c r="A12" s="10">
        <v>45907</v>
      </c>
      <c r="B12" s="13"/>
      <c r="C12" s="13"/>
      <c r="D12" s="13">
        <f t="shared" si="0"/>
        <v>0</v>
      </c>
      <c r="E12" s="13"/>
      <c r="F12" s="4"/>
      <c r="G12" s="4"/>
    </row>
    <row r="13" spans="1:7">
      <c r="A13" s="10">
        <v>45908</v>
      </c>
      <c r="B13" s="13"/>
      <c r="C13" s="13"/>
      <c r="D13" s="13">
        <f t="shared" si="0"/>
        <v>0</v>
      </c>
      <c r="E13" s="13"/>
      <c r="F13" s="4"/>
      <c r="G13" s="4"/>
    </row>
    <row r="14" spans="1:7">
      <c r="A14" s="10">
        <v>45909</v>
      </c>
      <c r="B14" s="13"/>
      <c r="C14" s="13"/>
      <c r="D14" s="13">
        <f t="shared" si="0"/>
        <v>0</v>
      </c>
      <c r="E14" s="13"/>
      <c r="F14" s="4"/>
      <c r="G14" s="4"/>
    </row>
    <row r="15" spans="1:7">
      <c r="A15" s="10">
        <v>45910</v>
      </c>
      <c r="B15" s="13"/>
      <c r="C15" s="13"/>
      <c r="D15" s="13">
        <f t="shared" si="0"/>
        <v>0</v>
      </c>
      <c r="E15" s="13"/>
      <c r="F15" s="4"/>
      <c r="G15" s="4"/>
    </row>
    <row r="16" spans="1:7">
      <c r="A16" s="10">
        <v>45911</v>
      </c>
      <c r="B16" s="13"/>
      <c r="C16" s="13"/>
      <c r="D16" s="13">
        <f t="shared" si="0"/>
        <v>0</v>
      </c>
      <c r="E16" s="13"/>
      <c r="F16" s="4"/>
      <c r="G16" s="4"/>
    </row>
    <row r="17" spans="1:7">
      <c r="A17" s="10">
        <v>45912</v>
      </c>
      <c r="B17" s="13"/>
      <c r="C17" s="13"/>
      <c r="D17" s="13">
        <f t="shared" si="0"/>
        <v>0</v>
      </c>
      <c r="E17" s="13"/>
      <c r="F17" s="4"/>
      <c r="G17" s="4"/>
    </row>
    <row r="18" spans="1:7">
      <c r="A18" s="10">
        <v>45913</v>
      </c>
      <c r="B18" s="13"/>
      <c r="C18" s="13"/>
      <c r="D18" s="13">
        <f t="shared" si="0"/>
        <v>0</v>
      </c>
      <c r="E18" s="13"/>
      <c r="F18" s="4"/>
      <c r="G18" s="4"/>
    </row>
    <row r="19" spans="1:7">
      <c r="A19" s="10">
        <v>45914</v>
      </c>
      <c r="B19" s="13"/>
      <c r="C19" s="13"/>
      <c r="D19" s="13">
        <f t="shared" si="0"/>
        <v>0</v>
      </c>
      <c r="E19" s="13"/>
      <c r="F19" s="4"/>
      <c r="G19" s="4"/>
    </row>
    <row r="20" spans="1:7">
      <c r="A20" s="10">
        <v>45915</v>
      </c>
      <c r="B20" s="13"/>
      <c r="C20" s="13"/>
      <c r="D20" s="13">
        <f t="shared" si="0"/>
        <v>0</v>
      </c>
      <c r="E20" s="13"/>
      <c r="F20" s="4"/>
      <c r="G20" s="4"/>
    </row>
    <row r="21" spans="1:7">
      <c r="A21" s="10">
        <v>45916</v>
      </c>
      <c r="B21" s="13"/>
      <c r="C21" s="13"/>
      <c r="D21" s="13">
        <f t="shared" si="0"/>
        <v>0</v>
      </c>
      <c r="E21" s="13"/>
      <c r="F21" s="4"/>
      <c r="G21" s="4"/>
    </row>
    <row r="22" spans="1:7">
      <c r="A22" s="10">
        <v>45917</v>
      </c>
      <c r="B22" s="13"/>
      <c r="C22" s="13"/>
      <c r="D22" s="13">
        <f t="shared" si="0"/>
        <v>0</v>
      </c>
      <c r="E22" s="13"/>
      <c r="F22" s="4"/>
      <c r="G22" s="4"/>
    </row>
    <row r="23" spans="1:7">
      <c r="A23" s="10">
        <v>45918</v>
      </c>
      <c r="B23" s="13"/>
      <c r="C23" s="13"/>
      <c r="D23" s="13">
        <f t="shared" si="0"/>
        <v>0</v>
      </c>
      <c r="E23" s="13"/>
      <c r="F23" s="4"/>
      <c r="G23" s="4"/>
    </row>
    <row r="24" spans="1:7">
      <c r="A24" s="10">
        <v>45919</v>
      </c>
      <c r="B24" s="13"/>
      <c r="C24" s="13"/>
      <c r="D24" s="13">
        <f t="shared" si="0"/>
        <v>0</v>
      </c>
      <c r="E24" s="13"/>
      <c r="F24" s="4"/>
      <c r="G24" s="4"/>
    </row>
    <row r="25" spans="1:7">
      <c r="A25" s="10">
        <v>45920</v>
      </c>
      <c r="B25" s="13"/>
      <c r="C25" s="13"/>
      <c r="D25" s="13">
        <f t="shared" si="0"/>
        <v>0</v>
      </c>
      <c r="E25" s="13"/>
      <c r="F25" s="4"/>
      <c r="G25" s="4"/>
    </row>
    <row r="26" spans="1:7">
      <c r="A26" s="10">
        <v>45921</v>
      </c>
      <c r="B26" s="13"/>
      <c r="C26" s="13"/>
      <c r="D26" s="13">
        <f t="shared" si="0"/>
        <v>0</v>
      </c>
      <c r="E26" s="13"/>
      <c r="F26" s="4"/>
      <c r="G26" s="4"/>
    </row>
    <row r="27" spans="1:7">
      <c r="A27" s="10">
        <v>45922</v>
      </c>
      <c r="B27" s="13"/>
      <c r="C27" s="13"/>
      <c r="D27" s="13">
        <f t="shared" si="0"/>
        <v>0</v>
      </c>
      <c r="E27" s="13"/>
      <c r="F27" s="4"/>
      <c r="G27" s="4"/>
    </row>
    <row r="28" spans="1:7">
      <c r="A28" s="10">
        <v>45923</v>
      </c>
      <c r="B28" s="13"/>
      <c r="C28" s="13"/>
      <c r="D28" s="13">
        <f t="shared" si="0"/>
        <v>0</v>
      </c>
      <c r="E28" s="13"/>
      <c r="F28" s="4"/>
      <c r="G28" s="4"/>
    </row>
    <row r="29" spans="1:7">
      <c r="A29" s="10">
        <v>45924</v>
      </c>
      <c r="B29" s="13"/>
      <c r="C29" s="13"/>
      <c r="D29" s="13">
        <f t="shared" si="0"/>
        <v>0</v>
      </c>
      <c r="E29" s="13"/>
      <c r="F29" s="4"/>
      <c r="G29" s="4"/>
    </row>
    <row r="30" spans="1:7">
      <c r="A30" s="10">
        <v>45925</v>
      </c>
      <c r="B30" s="13"/>
      <c r="C30" s="13"/>
      <c r="D30" s="13">
        <f t="shared" si="0"/>
        <v>0</v>
      </c>
      <c r="E30" s="13"/>
      <c r="F30" s="4"/>
      <c r="G30" s="4"/>
    </row>
    <row r="31" spans="1:7">
      <c r="A31" s="10">
        <v>45926</v>
      </c>
      <c r="B31" s="13"/>
      <c r="C31" s="13"/>
      <c r="D31" s="13">
        <f t="shared" si="0"/>
        <v>0</v>
      </c>
      <c r="E31" s="13"/>
      <c r="F31" s="4"/>
      <c r="G31" s="4"/>
    </row>
    <row r="32" spans="1:7">
      <c r="A32" s="10">
        <v>45927</v>
      </c>
      <c r="B32" s="13"/>
      <c r="C32" s="13"/>
      <c r="D32" s="13">
        <f t="shared" si="0"/>
        <v>0</v>
      </c>
      <c r="E32" s="13"/>
      <c r="F32" s="4"/>
      <c r="G32" s="4"/>
    </row>
    <row r="33" spans="1:7">
      <c r="A33" s="10">
        <v>45928</v>
      </c>
      <c r="B33" s="13"/>
      <c r="C33" s="13"/>
      <c r="D33" s="13">
        <f t="shared" si="0"/>
        <v>0</v>
      </c>
      <c r="E33" s="13"/>
      <c r="F33" s="4"/>
      <c r="G33" s="4"/>
    </row>
    <row r="34" spans="1:7">
      <c r="A34" s="10">
        <v>45929</v>
      </c>
      <c r="B34" s="13"/>
      <c r="C34" s="13"/>
      <c r="D34" s="13">
        <f t="shared" si="0"/>
        <v>0</v>
      </c>
      <c r="E34" s="13"/>
      <c r="F34" s="4"/>
      <c r="G34" s="4"/>
    </row>
    <row r="35" spans="1:7">
      <c r="A35" s="10">
        <v>45930</v>
      </c>
      <c r="B35" s="13"/>
      <c r="C35" s="13"/>
      <c r="D35" s="13">
        <f t="shared" si="0"/>
        <v>0</v>
      </c>
      <c r="E35" s="13"/>
      <c r="F35" s="4"/>
      <c r="G35" s="4"/>
    </row>
    <row r="36" spans="1:7">
      <c r="A36" s="10"/>
      <c r="B36" s="13"/>
      <c r="C36" s="13"/>
      <c r="D36" s="13"/>
      <c r="E36" s="13"/>
      <c r="F36" s="4"/>
      <c r="G36" s="4"/>
    </row>
    <row r="37" spans="1:7">
      <c r="A37" s="5" t="s">
        <v>30</v>
      </c>
      <c r="B37" s="5"/>
      <c r="C37" s="5"/>
      <c r="D37" s="6">
        <f>SUM(D6:D36)</f>
        <v>0</v>
      </c>
      <c r="E37" s="6">
        <f>SUM(E6:E36)</f>
        <v>0</v>
      </c>
      <c r="F37" s="7">
        <f t="shared" ref="F37:G37" si="1">SUM(F6:F36)</f>
        <v>0</v>
      </c>
      <c r="G37" s="7">
        <f t="shared" si="1"/>
        <v>0</v>
      </c>
    </row>
    <row r="38" spans="1:7">
      <c r="A38" s="5" t="s">
        <v>4</v>
      </c>
      <c r="B38" s="5"/>
      <c r="C38" s="5"/>
      <c r="D38" s="6">
        <f>IF(((A6-Dashboard!B12)&gt;=0),G4*(1/(Dashboard!B9))-F37*(1/(Dashboard!B9))-G37*(1/(Dashboard!B9)),0)</f>
        <v>7.333333333333333</v>
      </c>
      <c r="E38" s="6"/>
      <c r="F38" s="7">
        <f>'August 25'!F39</f>
        <v>7</v>
      </c>
      <c r="G38" s="7">
        <f>'August 25'!G39</f>
        <v>26</v>
      </c>
    </row>
    <row r="39" spans="1:7">
      <c r="A39" s="5" t="s">
        <v>31</v>
      </c>
      <c r="B39" s="5"/>
      <c r="C39" s="5"/>
      <c r="D39" s="6">
        <f>D38-D37-E37</f>
        <v>7.333333333333333</v>
      </c>
      <c r="E39" s="6"/>
      <c r="F39" s="7">
        <f>F38-F37</f>
        <v>7</v>
      </c>
      <c r="G39" s="7">
        <f>G38-G37</f>
        <v>26</v>
      </c>
    </row>
    <row r="40" spans="1:7">
      <c r="A40" s="8" t="s">
        <v>32</v>
      </c>
      <c r="B40" s="8"/>
      <c r="C40" s="8"/>
      <c r="D40" s="9">
        <f>D39/(1/Dashboard!B9)</f>
        <v>22</v>
      </c>
      <c r="E40" s="9"/>
      <c r="F40" s="7"/>
      <c r="G40" s="7"/>
    </row>
    <row r="45" spans="1:7">
      <c r="A45" s="12" t="s">
        <v>33</v>
      </c>
      <c r="B45" s="12" t="str">
        <f>Dashboard!B4</f>
        <v>John Doe</v>
      </c>
      <c r="C45" s="12"/>
      <c r="D45" s="12"/>
      <c r="E45" s="12"/>
      <c r="F45" s="12"/>
      <c r="G45" s="12"/>
    </row>
  </sheetData>
  <protectedRanges>
    <protectedRange sqref="B7:C36 F7:G36" name="Range1" securityDescriptor="O:WDG:WDD:(A;;CC;;;S-1-5-21-260190893-2613595265-303615894-1007)(A;;CC;;;S-1-5-21-260190893-2613595265-303615894-1016)"/>
  </protectedRanges>
  <mergeCells count="3">
    <mergeCell ref="A1:G1"/>
    <mergeCell ref="A2:G2"/>
    <mergeCell ref="A3:G3"/>
  </mergeCells>
  <conditionalFormatting sqref="A6:G36">
    <cfRule type="expression" dxfId="7" priority="1">
      <formula>NOT(NETWORKDAYS.INTL($A6,$A6,"0000000",BankHolidays))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0000000-000E-0000-0900-000004000000}">
            <xm:f>OR(WEEKDAY($A6)=1,WEEKDAY($A6)=7,NOT(NETWORKDAYS.INTL($A6,$A6,Dashboard!$B$8)))</xm:f>
            <x14:dxf>
              <fill>
                <patternFill>
                  <bgColor theme="9" tint="0.79998168889431442"/>
                </patternFill>
              </fill>
            </x14:dxf>
          </x14:cfRule>
          <xm:sqref>A6:G36</xm:sqref>
        </x14:conditionalFormatting>
        <x14:conditionalFormatting xmlns:xm="http://schemas.microsoft.com/office/excel/2006/main">
          <x14:cfRule type="iconSet" priority="2" id="{6EF3D046-F33B-4A5E-BED9-1DE71F3B04C8}">
            <x14:iconSet iconSet="3Symbols2"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0"/>
            </x14:iconSet>
          </x14:cfRule>
          <xm:sqref>F6:F36</xm:sqref>
        </x14:conditionalFormatting>
        <x14:conditionalFormatting xmlns:xm="http://schemas.microsoft.com/office/excel/2006/main">
          <x14:cfRule type="iconSet" priority="3" id="{5A25722F-2D87-4F99-9CA9-C1F606051758}">
            <x14:iconSet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G6:G36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87F62-5D8D-40E5-9FCB-5A12CBE0D031}">
  <dimension ref="A1:G45"/>
  <sheetViews>
    <sheetView zoomScale="125" zoomScaleNormal="125" workbookViewId="0">
      <selection activeCell="A3" sqref="A3:G3"/>
    </sheetView>
  </sheetViews>
  <sheetFormatPr baseColWidth="10" defaultColWidth="8.83203125" defaultRowHeight="15"/>
  <cols>
    <col min="1" max="1" width="11.5" customWidth="1"/>
    <col min="2" max="2" width="11.33203125" customWidth="1"/>
    <col min="4" max="4" width="10.5" bestFit="1" customWidth="1"/>
  </cols>
  <sheetData>
    <row r="1" spans="1:7" ht="30">
      <c r="A1" s="31" t="s">
        <v>0</v>
      </c>
      <c r="B1" s="31"/>
      <c r="C1" s="31"/>
      <c r="D1" s="31"/>
      <c r="E1" s="31"/>
      <c r="F1" s="31"/>
      <c r="G1" s="31"/>
    </row>
    <row r="2" spans="1:7">
      <c r="A2" s="32" t="str">
        <f>Dashboard!B1</f>
        <v>Dummy Building, 3rd Floor, 111 Dummy street, Coventry 91020</v>
      </c>
      <c r="B2" s="32"/>
      <c r="C2" s="32"/>
      <c r="D2" s="32"/>
      <c r="E2" s="32"/>
      <c r="F2" s="32"/>
      <c r="G2" s="32"/>
    </row>
    <row r="3" spans="1:7" ht="26.25" customHeight="1">
      <c r="A3" s="33" t="str">
        <f>"Timesheet for: "&amp;Dashboard!B4</f>
        <v>Timesheet for: John Doe</v>
      </c>
      <c r="B3" s="33"/>
      <c r="C3" s="33"/>
      <c r="D3" s="33"/>
      <c r="E3" s="33"/>
      <c r="F3" s="33"/>
      <c r="G3" s="33"/>
    </row>
    <row r="4" spans="1:7">
      <c r="A4" s="1" t="s">
        <v>20</v>
      </c>
      <c r="B4" s="2">
        <f>A6</f>
        <v>45931</v>
      </c>
      <c r="C4" s="1" t="s">
        <v>21</v>
      </c>
      <c r="D4" s="2">
        <f>EOMONTH(B4,0)</f>
        <v>45961</v>
      </c>
      <c r="E4" s="2"/>
      <c r="F4" s="1" t="s">
        <v>22</v>
      </c>
      <c r="G4" s="1">
        <f>NETWORKDAYS.INTL(A6,EOMONTH(A6,0),Dashboard!B8,BankHolidays)</f>
        <v>22</v>
      </c>
    </row>
    <row r="5" spans="1:7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</row>
    <row r="6" spans="1:7">
      <c r="A6" s="10">
        <v>45931</v>
      </c>
      <c r="B6" s="13"/>
      <c r="C6" s="13"/>
      <c r="D6" s="13">
        <f>C6-B6</f>
        <v>0</v>
      </c>
      <c r="E6" s="13"/>
      <c r="F6" s="4"/>
      <c r="G6" s="4"/>
    </row>
    <row r="7" spans="1:7">
      <c r="A7" s="10">
        <v>45932</v>
      </c>
      <c r="B7" s="13"/>
      <c r="C7" s="13"/>
      <c r="D7" s="13">
        <f>C7-B7</f>
        <v>0</v>
      </c>
      <c r="E7" s="13"/>
      <c r="F7" s="4"/>
      <c r="G7" s="4"/>
    </row>
    <row r="8" spans="1:7">
      <c r="A8" s="10">
        <v>45933</v>
      </c>
      <c r="B8" s="13"/>
      <c r="C8" s="13"/>
      <c r="D8" s="13">
        <f t="shared" ref="D8:D36" si="0">C8-B8</f>
        <v>0</v>
      </c>
      <c r="E8" s="13"/>
      <c r="F8" s="4"/>
      <c r="G8" s="4"/>
    </row>
    <row r="9" spans="1:7">
      <c r="A9" s="10">
        <v>45934</v>
      </c>
      <c r="B9" s="13"/>
      <c r="C9" s="13"/>
      <c r="D9" s="13">
        <f t="shared" si="0"/>
        <v>0</v>
      </c>
      <c r="E9" s="13"/>
      <c r="F9" s="4"/>
      <c r="G9" s="4"/>
    </row>
    <row r="10" spans="1:7">
      <c r="A10" s="10">
        <v>45935</v>
      </c>
      <c r="B10" s="13"/>
      <c r="C10" s="13"/>
      <c r="D10" s="13">
        <f t="shared" si="0"/>
        <v>0</v>
      </c>
      <c r="E10" s="13"/>
      <c r="F10" s="4"/>
      <c r="G10" s="4"/>
    </row>
    <row r="11" spans="1:7">
      <c r="A11" s="10">
        <v>45936</v>
      </c>
      <c r="B11" s="13"/>
      <c r="C11" s="13"/>
      <c r="D11" s="13">
        <f t="shared" si="0"/>
        <v>0</v>
      </c>
      <c r="E11" s="13"/>
      <c r="F11" s="4"/>
      <c r="G11" s="4"/>
    </row>
    <row r="12" spans="1:7">
      <c r="A12" s="10">
        <v>45937</v>
      </c>
      <c r="B12" s="13"/>
      <c r="C12" s="13"/>
      <c r="D12" s="13">
        <f t="shared" si="0"/>
        <v>0</v>
      </c>
      <c r="E12" s="13"/>
      <c r="F12" s="4"/>
      <c r="G12" s="4"/>
    </row>
    <row r="13" spans="1:7">
      <c r="A13" s="10">
        <v>45938</v>
      </c>
      <c r="B13" s="13"/>
      <c r="C13" s="13"/>
      <c r="D13" s="13">
        <f t="shared" si="0"/>
        <v>0</v>
      </c>
      <c r="E13" s="13"/>
      <c r="F13" s="4"/>
      <c r="G13" s="4"/>
    </row>
    <row r="14" spans="1:7">
      <c r="A14" s="10">
        <v>45939</v>
      </c>
      <c r="B14" s="13"/>
      <c r="C14" s="13"/>
      <c r="D14" s="13">
        <f t="shared" si="0"/>
        <v>0</v>
      </c>
      <c r="E14" s="13"/>
      <c r="F14" s="4"/>
      <c r="G14" s="4"/>
    </row>
    <row r="15" spans="1:7">
      <c r="A15" s="10">
        <v>45940</v>
      </c>
      <c r="B15" s="13"/>
      <c r="C15" s="13"/>
      <c r="D15" s="13">
        <f t="shared" si="0"/>
        <v>0</v>
      </c>
      <c r="E15" s="13"/>
      <c r="F15" s="4"/>
      <c r="G15" s="4"/>
    </row>
    <row r="16" spans="1:7">
      <c r="A16" s="10">
        <v>45941</v>
      </c>
      <c r="B16" s="13"/>
      <c r="C16" s="13"/>
      <c r="D16" s="13">
        <f t="shared" si="0"/>
        <v>0</v>
      </c>
      <c r="E16" s="13"/>
      <c r="F16" s="4"/>
      <c r="G16" s="4"/>
    </row>
    <row r="17" spans="1:7">
      <c r="A17" s="10">
        <v>45942</v>
      </c>
      <c r="B17" s="13"/>
      <c r="C17" s="13"/>
      <c r="D17" s="13">
        <f t="shared" si="0"/>
        <v>0</v>
      </c>
      <c r="E17" s="13"/>
      <c r="F17" s="4"/>
      <c r="G17" s="4"/>
    </row>
    <row r="18" spans="1:7">
      <c r="A18" s="10">
        <v>45943</v>
      </c>
      <c r="B18" s="13"/>
      <c r="C18" s="13"/>
      <c r="D18" s="13">
        <f t="shared" si="0"/>
        <v>0</v>
      </c>
      <c r="E18" s="13"/>
      <c r="F18" s="4"/>
      <c r="G18" s="4"/>
    </row>
    <row r="19" spans="1:7">
      <c r="A19" s="10">
        <v>45944</v>
      </c>
      <c r="B19" s="13"/>
      <c r="C19" s="13"/>
      <c r="D19" s="13">
        <f t="shared" si="0"/>
        <v>0</v>
      </c>
      <c r="E19" s="13"/>
      <c r="F19" s="4"/>
      <c r="G19" s="4"/>
    </row>
    <row r="20" spans="1:7">
      <c r="A20" s="10">
        <v>45945</v>
      </c>
      <c r="B20" s="13"/>
      <c r="C20" s="13"/>
      <c r="D20" s="13">
        <f t="shared" si="0"/>
        <v>0</v>
      </c>
      <c r="E20" s="13"/>
      <c r="F20" s="4"/>
      <c r="G20" s="4"/>
    </row>
    <row r="21" spans="1:7">
      <c r="A21" s="10">
        <v>45946</v>
      </c>
      <c r="B21" s="13"/>
      <c r="C21" s="13"/>
      <c r="D21" s="13">
        <f t="shared" si="0"/>
        <v>0</v>
      </c>
      <c r="E21" s="13"/>
      <c r="F21" s="4"/>
      <c r="G21" s="4"/>
    </row>
    <row r="22" spans="1:7">
      <c r="A22" s="10">
        <v>45947</v>
      </c>
      <c r="B22" s="13"/>
      <c r="C22" s="13"/>
      <c r="D22" s="13">
        <f t="shared" si="0"/>
        <v>0</v>
      </c>
      <c r="E22" s="13"/>
      <c r="F22" s="4"/>
      <c r="G22" s="4"/>
    </row>
    <row r="23" spans="1:7">
      <c r="A23" s="10">
        <v>45948</v>
      </c>
      <c r="B23" s="13"/>
      <c r="C23" s="13"/>
      <c r="D23" s="13">
        <f t="shared" si="0"/>
        <v>0</v>
      </c>
      <c r="E23" s="13"/>
      <c r="F23" s="4"/>
      <c r="G23" s="4"/>
    </row>
    <row r="24" spans="1:7">
      <c r="A24" s="10">
        <v>45949</v>
      </c>
      <c r="B24" s="13"/>
      <c r="C24" s="13"/>
      <c r="D24" s="13">
        <f t="shared" si="0"/>
        <v>0</v>
      </c>
      <c r="E24" s="13"/>
      <c r="F24" s="4"/>
      <c r="G24" s="4"/>
    </row>
    <row r="25" spans="1:7">
      <c r="A25" s="10">
        <v>45950</v>
      </c>
      <c r="B25" s="13"/>
      <c r="C25" s="13"/>
      <c r="D25" s="13">
        <f t="shared" si="0"/>
        <v>0</v>
      </c>
      <c r="E25" s="13"/>
      <c r="F25" s="4"/>
      <c r="G25" s="4"/>
    </row>
    <row r="26" spans="1:7">
      <c r="A26" s="10">
        <v>45951</v>
      </c>
      <c r="B26" s="13"/>
      <c r="C26" s="13"/>
      <c r="D26" s="13">
        <f t="shared" si="0"/>
        <v>0</v>
      </c>
      <c r="E26" s="13"/>
      <c r="F26" s="4"/>
      <c r="G26" s="4"/>
    </row>
    <row r="27" spans="1:7">
      <c r="A27" s="10">
        <v>45952</v>
      </c>
      <c r="B27" s="13"/>
      <c r="C27" s="13"/>
      <c r="D27" s="13">
        <f t="shared" si="0"/>
        <v>0</v>
      </c>
      <c r="E27" s="13"/>
      <c r="F27" s="4"/>
      <c r="G27" s="4"/>
    </row>
    <row r="28" spans="1:7">
      <c r="A28" s="10">
        <v>45953</v>
      </c>
      <c r="B28" s="13"/>
      <c r="C28" s="13"/>
      <c r="D28" s="13">
        <f t="shared" si="0"/>
        <v>0</v>
      </c>
      <c r="E28" s="13"/>
      <c r="F28" s="4"/>
      <c r="G28" s="4"/>
    </row>
    <row r="29" spans="1:7">
      <c r="A29" s="10">
        <v>45954</v>
      </c>
      <c r="B29" s="13"/>
      <c r="C29" s="13"/>
      <c r="D29" s="13">
        <f t="shared" si="0"/>
        <v>0</v>
      </c>
      <c r="E29" s="13"/>
      <c r="F29" s="4"/>
      <c r="G29" s="4"/>
    </row>
    <row r="30" spans="1:7">
      <c r="A30" s="10">
        <v>45955</v>
      </c>
      <c r="B30" s="13"/>
      <c r="C30" s="13"/>
      <c r="D30" s="13">
        <f t="shared" si="0"/>
        <v>0</v>
      </c>
      <c r="E30" s="13"/>
      <c r="F30" s="4"/>
      <c r="G30" s="4"/>
    </row>
    <row r="31" spans="1:7">
      <c r="A31" s="10">
        <v>45956</v>
      </c>
      <c r="B31" s="13"/>
      <c r="C31" s="13"/>
      <c r="D31" s="13">
        <f t="shared" si="0"/>
        <v>0</v>
      </c>
      <c r="E31" s="13"/>
      <c r="F31" s="4"/>
      <c r="G31" s="4"/>
    </row>
    <row r="32" spans="1:7">
      <c r="A32" s="10">
        <v>45957</v>
      </c>
      <c r="B32" s="13"/>
      <c r="C32" s="13"/>
      <c r="D32" s="13">
        <f t="shared" si="0"/>
        <v>0</v>
      </c>
      <c r="E32" s="13"/>
      <c r="F32" s="4"/>
      <c r="G32" s="4"/>
    </row>
    <row r="33" spans="1:7">
      <c r="A33" s="10">
        <v>45958</v>
      </c>
      <c r="B33" s="13"/>
      <c r="C33" s="13"/>
      <c r="D33" s="13">
        <f t="shared" si="0"/>
        <v>0</v>
      </c>
      <c r="E33" s="13"/>
      <c r="F33" s="4"/>
      <c r="G33" s="4"/>
    </row>
    <row r="34" spans="1:7">
      <c r="A34" s="10">
        <v>45959</v>
      </c>
      <c r="B34" s="13"/>
      <c r="C34" s="13"/>
      <c r="D34" s="13">
        <f t="shared" si="0"/>
        <v>0</v>
      </c>
      <c r="E34" s="13"/>
      <c r="F34" s="4"/>
      <c r="G34" s="4"/>
    </row>
    <row r="35" spans="1:7">
      <c r="A35" s="10">
        <v>45960</v>
      </c>
      <c r="B35" s="13"/>
      <c r="C35" s="13"/>
      <c r="D35" s="13">
        <f t="shared" si="0"/>
        <v>0</v>
      </c>
      <c r="E35" s="13"/>
      <c r="F35" s="4"/>
      <c r="G35" s="4"/>
    </row>
    <row r="36" spans="1:7">
      <c r="A36" s="10">
        <v>45961</v>
      </c>
      <c r="B36" s="13"/>
      <c r="C36" s="13"/>
      <c r="D36" s="13">
        <f t="shared" si="0"/>
        <v>0</v>
      </c>
      <c r="E36" s="13"/>
      <c r="F36" s="4"/>
      <c r="G36" s="4"/>
    </row>
    <row r="37" spans="1:7">
      <c r="A37" s="5" t="s">
        <v>30</v>
      </c>
      <c r="B37" s="5"/>
      <c r="C37" s="5"/>
      <c r="D37" s="6">
        <f>SUM(D6:D36)</f>
        <v>0</v>
      </c>
      <c r="E37" s="6">
        <f>SUM(E6:E36)</f>
        <v>0</v>
      </c>
      <c r="F37" s="7">
        <f t="shared" ref="F37:G37" si="1">SUM(F6:F36)</f>
        <v>0</v>
      </c>
      <c r="G37" s="7">
        <f t="shared" si="1"/>
        <v>0</v>
      </c>
    </row>
    <row r="38" spans="1:7">
      <c r="A38" s="5" t="s">
        <v>4</v>
      </c>
      <c r="B38" s="5"/>
      <c r="C38" s="5"/>
      <c r="D38" s="6">
        <f>IF(((A6-Dashboard!B12)&gt;=0),G4*(1/(Dashboard!B9))-F37*(1/(Dashboard!B9))-G37*(1/(Dashboard!B9)),0)</f>
        <v>7.333333333333333</v>
      </c>
      <c r="E38" s="6"/>
      <c r="F38" s="7">
        <f>'September 25'!F39</f>
        <v>7</v>
      </c>
      <c r="G38" s="7">
        <f>'September 25'!G39</f>
        <v>26</v>
      </c>
    </row>
    <row r="39" spans="1:7">
      <c r="A39" s="5" t="s">
        <v>31</v>
      </c>
      <c r="B39" s="5"/>
      <c r="C39" s="5"/>
      <c r="D39" s="6">
        <f>D38-D37-E37</f>
        <v>7.333333333333333</v>
      </c>
      <c r="E39" s="6"/>
      <c r="F39" s="7">
        <f>F38-F37</f>
        <v>7</v>
      </c>
      <c r="G39" s="7">
        <f>G38-G37</f>
        <v>26</v>
      </c>
    </row>
    <row r="40" spans="1:7">
      <c r="A40" s="8" t="s">
        <v>32</v>
      </c>
      <c r="B40" s="8"/>
      <c r="C40" s="8"/>
      <c r="D40" s="9">
        <f>D39/(1/Dashboard!B9)</f>
        <v>22</v>
      </c>
      <c r="E40" s="9"/>
      <c r="F40" s="7"/>
      <c r="G40" s="7"/>
    </row>
    <row r="45" spans="1:7">
      <c r="A45" s="12" t="s">
        <v>33</v>
      </c>
      <c r="B45" s="12" t="str">
        <f>Dashboard!B4</f>
        <v>John Doe</v>
      </c>
      <c r="C45" s="12"/>
      <c r="D45" s="12"/>
      <c r="E45" s="12"/>
      <c r="F45" s="12"/>
      <c r="G45" s="12"/>
    </row>
  </sheetData>
  <protectedRanges>
    <protectedRange sqref="B7:C36 F7:G36" name="Range1" securityDescriptor="O:WDG:WDD:(A;;CC;;;S-1-5-21-260190893-2613595265-303615894-1007)(A;;CC;;;S-1-5-21-260190893-2613595265-303615894-1016)"/>
  </protectedRanges>
  <mergeCells count="3">
    <mergeCell ref="A1:G1"/>
    <mergeCell ref="A2:G2"/>
    <mergeCell ref="A3:G3"/>
  </mergeCells>
  <conditionalFormatting sqref="A6:G36">
    <cfRule type="expression" dxfId="5" priority="1">
      <formula>NOT(NETWORKDAYS.INTL($A6,$A6,"0000000",BankHolidays))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0000000-000E-0000-0A00-000004000000}">
            <xm:f>OR(WEEKDAY($A6)=1,WEEKDAY($A6)=7,NOT(NETWORKDAYS.INTL($A6,$A6,Dashboard!$B$8)))</xm:f>
            <x14:dxf>
              <fill>
                <patternFill>
                  <bgColor theme="9" tint="0.79998168889431442"/>
                </patternFill>
              </fill>
            </x14:dxf>
          </x14:cfRule>
          <xm:sqref>A6:G36</xm:sqref>
        </x14:conditionalFormatting>
        <x14:conditionalFormatting xmlns:xm="http://schemas.microsoft.com/office/excel/2006/main">
          <x14:cfRule type="iconSet" priority="2" id="{70C1853F-0B12-4DEA-A208-634A4C345FFB}">
            <x14:iconSet iconSet="3Symbols2"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0"/>
            </x14:iconSet>
          </x14:cfRule>
          <xm:sqref>F6:F36</xm:sqref>
        </x14:conditionalFormatting>
        <x14:conditionalFormatting xmlns:xm="http://schemas.microsoft.com/office/excel/2006/main">
          <x14:cfRule type="iconSet" priority="3" id="{E31F6B60-DE31-4673-BF33-094935F9A809}">
            <x14:iconSet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G6:G36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D42C2-A411-4072-95F0-A04CDD04F759}">
  <dimension ref="A1:G45"/>
  <sheetViews>
    <sheetView zoomScale="125" zoomScaleNormal="125" workbookViewId="0">
      <selection activeCell="A3" sqref="A3:G3"/>
    </sheetView>
  </sheetViews>
  <sheetFormatPr baseColWidth="10" defaultColWidth="8.83203125" defaultRowHeight="15"/>
  <cols>
    <col min="1" max="1" width="11.5" customWidth="1"/>
    <col min="2" max="2" width="11.33203125" customWidth="1"/>
    <col min="4" max="4" width="10.5" bestFit="1" customWidth="1"/>
  </cols>
  <sheetData>
    <row r="1" spans="1:7" ht="30">
      <c r="A1" s="31" t="s">
        <v>0</v>
      </c>
      <c r="B1" s="31"/>
      <c r="C1" s="31"/>
      <c r="D1" s="31"/>
      <c r="E1" s="31"/>
      <c r="F1" s="31"/>
      <c r="G1" s="31"/>
    </row>
    <row r="2" spans="1:7">
      <c r="A2" s="32" t="str">
        <f>Dashboard!B1</f>
        <v>Dummy Building, 3rd Floor, 111 Dummy street, Coventry 91020</v>
      </c>
      <c r="B2" s="32"/>
      <c r="C2" s="32"/>
      <c r="D2" s="32"/>
      <c r="E2" s="32"/>
      <c r="F2" s="32"/>
      <c r="G2" s="32"/>
    </row>
    <row r="3" spans="1:7" ht="26.25" customHeight="1">
      <c r="A3" s="33" t="str">
        <f>"Timesheet for: "&amp;Dashboard!B4</f>
        <v>Timesheet for: John Doe</v>
      </c>
      <c r="B3" s="33"/>
      <c r="C3" s="33"/>
      <c r="D3" s="33"/>
      <c r="E3" s="33"/>
      <c r="F3" s="33"/>
      <c r="G3" s="33"/>
    </row>
    <row r="4" spans="1:7">
      <c r="A4" s="1" t="s">
        <v>20</v>
      </c>
      <c r="B4" s="2">
        <f>A6</f>
        <v>45962</v>
      </c>
      <c r="C4" s="1" t="s">
        <v>21</v>
      </c>
      <c r="D4" s="2">
        <f>EOMONTH(B4,0)</f>
        <v>45991</v>
      </c>
      <c r="E4" s="2"/>
      <c r="F4" s="1" t="s">
        <v>22</v>
      </c>
      <c r="G4" s="1">
        <f>NETWORKDAYS.INTL(A6,EOMONTH(A6,0),Dashboard!B8,BankHolidays)</f>
        <v>20</v>
      </c>
    </row>
    <row r="5" spans="1:7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</row>
    <row r="6" spans="1:7">
      <c r="A6" s="10">
        <v>45962</v>
      </c>
      <c r="B6" s="13"/>
      <c r="C6" s="13"/>
      <c r="D6" s="13">
        <f>C6-B6</f>
        <v>0</v>
      </c>
      <c r="E6" s="13"/>
      <c r="F6" s="4"/>
      <c r="G6" s="4"/>
    </row>
    <row r="7" spans="1:7">
      <c r="A7" s="10">
        <v>45963</v>
      </c>
      <c r="B7" s="13"/>
      <c r="C7" s="13"/>
      <c r="D7" s="13">
        <f>C7-B7</f>
        <v>0</v>
      </c>
      <c r="E7" s="13"/>
      <c r="F7" s="4"/>
      <c r="G7" s="4"/>
    </row>
    <row r="8" spans="1:7">
      <c r="A8" s="10">
        <v>45964</v>
      </c>
      <c r="B8" s="13"/>
      <c r="C8" s="13"/>
      <c r="D8" s="13">
        <f t="shared" ref="D8:D35" si="0">C8-B8</f>
        <v>0</v>
      </c>
      <c r="E8" s="13"/>
      <c r="F8" s="4"/>
      <c r="G8" s="4"/>
    </row>
    <row r="9" spans="1:7">
      <c r="A9" s="10">
        <v>45965</v>
      </c>
      <c r="B9" s="13"/>
      <c r="C9" s="13"/>
      <c r="D9" s="13">
        <f t="shared" si="0"/>
        <v>0</v>
      </c>
      <c r="E9" s="13"/>
      <c r="F9" s="4"/>
      <c r="G9" s="4"/>
    </row>
    <row r="10" spans="1:7">
      <c r="A10" s="10">
        <v>45966</v>
      </c>
      <c r="B10" s="13"/>
      <c r="C10" s="13"/>
      <c r="D10" s="13">
        <f t="shared" si="0"/>
        <v>0</v>
      </c>
      <c r="E10" s="13"/>
      <c r="F10" s="4"/>
      <c r="G10" s="4"/>
    </row>
    <row r="11" spans="1:7">
      <c r="A11" s="10">
        <v>45967</v>
      </c>
      <c r="B11" s="13"/>
      <c r="C11" s="13"/>
      <c r="D11" s="13">
        <f t="shared" si="0"/>
        <v>0</v>
      </c>
      <c r="E11" s="13"/>
      <c r="F11" s="4"/>
      <c r="G11" s="4"/>
    </row>
    <row r="12" spans="1:7">
      <c r="A12" s="10">
        <v>45968</v>
      </c>
      <c r="B12" s="13"/>
      <c r="C12" s="13"/>
      <c r="D12" s="13">
        <f t="shared" si="0"/>
        <v>0</v>
      </c>
      <c r="E12" s="13"/>
      <c r="F12" s="4"/>
      <c r="G12" s="4"/>
    </row>
    <row r="13" spans="1:7">
      <c r="A13" s="10">
        <v>45969</v>
      </c>
      <c r="B13" s="13"/>
      <c r="C13" s="13"/>
      <c r="D13" s="13">
        <f t="shared" si="0"/>
        <v>0</v>
      </c>
      <c r="E13" s="13"/>
      <c r="F13" s="4"/>
      <c r="G13" s="4"/>
    </row>
    <row r="14" spans="1:7">
      <c r="A14" s="10">
        <v>45970</v>
      </c>
      <c r="B14" s="13"/>
      <c r="C14" s="13"/>
      <c r="D14" s="13">
        <f t="shared" si="0"/>
        <v>0</v>
      </c>
      <c r="E14" s="13"/>
      <c r="F14" s="4"/>
      <c r="G14" s="4"/>
    </row>
    <row r="15" spans="1:7">
      <c r="A15" s="10">
        <v>45971</v>
      </c>
      <c r="B15" s="13"/>
      <c r="C15" s="13"/>
      <c r="D15" s="13">
        <f t="shared" si="0"/>
        <v>0</v>
      </c>
      <c r="E15" s="13"/>
      <c r="F15" s="4"/>
      <c r="G15" s="4"/>
    </row>
    <row r="16" spans="1:7">
      <c r="A16" s="10">
        <v>45972</v>
      </c>
      <c r="B16" s="13"/>
      <c r="C16" s="13"/>
      <c r="D16" s="13">
        <f t="shared" si="0"/>
        <v>0</v>
      </c>
      <c r="E16" s="13"/>
      <c r="F16" s="4"/>
      <c r="G16" s="4"/>
    </row>
    <row r="17" spans="1:7">
      <c r="A17" s="10">
        <v>45973</v>
      </c>
      <c r="B17" s="13"/>
      <c r="C17" s="13"/>
      <c r="D17" s="13">
        <f t="shared" si="0"/>
        <v>0</v>
      </c>
      <c r="E17" s="13"/>
      <c r="F17" s="4"/>
      <c r="G17" s="4"/>
    </row>
    <row r="18" spans="1:7">
      <c r="A18" s="10">
        <v>45974</v>
      </c>
      <c r="B18" s="13"/>
      <c r="C18" s="13"/>
      <c r="D18" s="13">
        <f t="shared" si="0"/>
        <v>0</v>
      </c>
      <c r="E18" s="13"/>
      <c r="F18" s="4"/>
      <c r="G18" s="4"/>
    </row>
    <row r="19" spans="1:7">
      <c r="A19" s="10">
        <v>45975</v>
      </c>
      <c r="B19" s="13"/>
      <c r="C19" s="13"/>
      <c r="D19" s="13">
        <f t="shared" si="0"/>
        <v>0</v>
      </c>
      <c r="E19" s="13"/>
      <c r="F19" s="4"/>
      <c r="G19" s="4"/>
    </row>
    <row r="20" spans="1:7">
      <c r="A20" s="10">
        <v>45976</v>
      </c>
      <c r="B20" s="13"/>
      <c r="C20" s="13"/>
      <c r="D20" s="13">
        <f t="shared" si="0"/>
        <v>0</v>
      </c>
      <c r="E20" s="13"/>
      <c r="F20" s="4"/>
      <c r="G20" s="4"/>
    </row>
    <row r="21" spans="1:7">
      <c r="A21" s="10">
        <v>45977</v>
      </c>
      <c r="B21" s="13"/>
      <c r="C21" s="13"/>
      <c r="D21" s="13">
        <f t="shared" si="0"/>
        <v>0</v>
      </c>
      <c r="E21" s="13"/>
      <c r="F21" s="4"/>
      <c r="G21" s="4"/>
    </row>
    <row r="22" spans="1:7">
      <c r="A22" s="10">
        <v>45978</v>
      </c>
      <c r="B22" s="13"/>
      <c r="C22" s="13"/>
      <c r="D22" s="13">
        <f t="shared" si="0"/>
        <v>0</v>
      </c>
      <c r="E22" s="13"/>
      <c r="F22" s="4"/>
      <c r="G22" s="4"/>
    </row>
    <row r="23" spans="1:7">
      <c r="A23" s="10">
        <v>45979</v>
      </c>
      <c r="B23" s="13"/>
      <c r="C23" s="13"/>
      <c r="D23" s="13">
        <f t="shared" si="0"/>
        <v>0</v>
      </c>
      <c r="E23" s="13"/>
      <c r="F23" s="4"/>
      <c r="G23" s="4"/>
    </row>
    <row r="24" spans="1:7">
      <c r="A24" s="10">
        <v>45980</v>
      </c>
      <c r="B24" s="13"/>
      <c r="C24" s="13"/>
      <c r="D24" s="13">
        <f t="shared" si="0"/>
        <v>0</v>
      </c>
      <c r="E24" s="13"/>
      <c r="F24" s="4"/>
      <c r="G24" s="4"/>
    </row>
    <row r="25" spans="1:7">
      <c r="A25" s="10">
        <v>45981</v>
      </c>
      <c r="B25" s="13"/>
      <c r="C25" s="13"/>
      <c r="D25" s="13">
        <f t="shared" si="0"/>
        <v>0</v>
      </c>
      <c r="E25" s="13"/>
      <c r="F25" s="4"/>
      <c r="G25" s="4"/>
    </row>
    <row r="26" spans="1:7">
      <c r="A26" s="10">
        <v>45982</v>
      </c>
      <c r="B26" s="13"/>
      <c r="C26" s="13"/>
      <c r="D26" s="13">
        <f t="shared" si="0"/>
        <v>0</v>
      </c>
      <c r="E26" s="13"/>
      <c r="F26" s="4"/>
      <c r="G26" s="4"/>
    </row>
    <row r="27" spans="1:7">
      <c r="A27" s="10">
        <v>45983</v>
      </c>
      <c r="B27" s="13"/>
      <c r="C27" s="13"/>
      <c r="D27" s="13">
        <f t="shared" si="0"/>
        <v>0</v>
      </c>
      <c r="E27" s="13"/>
      <c r="F27" s="4"/>
      <c r="G27" s="4"/>
    </row>
    <row r="28" spans="1:7">
      <c r="A28" s="10">
        <v>45984</v>
      </c>
      <c r="B28" s="13"/>
      <c r="C28" s="13"/>
      <c r="D28" s="13">
        <f t="shared" si="0"/>
        <v>0</v>
      </c>
      <c r="E28" s="13"/>
      <c r="F28" s="4"/>
      <c r="G28" s="4"/>
    </row>
    <row r="29" spans="1:7">
      <c r="A29" s="10">
        <v>45985</v>
      </c>
      <c r="B29" s="13"/>
      <c r="C29" s="13"/>
      <c r="D29" s="13">
        <f t="shared" si="0"/>
        <v>0</v>
      </c>
      <c r="E29" s="13"/>
      <c r="F29" s="4"/>
      <c r="G29" s="4"/>
    </row>
    <row r="30" spans="1:7">
      <c r="A30" s="10">
        <v>45986</v>
      </c>
      <c r="B30" s="13"/>
      <c r="C30" s="13"/>
      <c r="D30" s="13">
        <f t="shared" si="0"/>
        <v>0</v>
      </c>
      <c r="E30" s="13"/>
      <c r="F30" s="4"/>
      <c r="G30" s="4"/>
    </row>
    <row r="31" spans="1:7">
      <c r="A31" s="10">
        <v>45987</v>
      </c>
      <c r="B31" s="13"/>
      <c r="C31" s="13"/>
      <c r="D31" s="13">
        <f t="shared" si="0"/>
        <v>0</v>
      </c>
      <c r="E31" s="13"/>
      <c r="F31" s="4"/>
      <c r="G31" s="4"/>
    </row>
    <row r="32" spans="1:7">
      <c r="A32" s="10">
        <v>45988</v>
      </c>
      <c r="B32" s="13"/>
      <c r="C32" s="13"/>
      <c r="D32" s="13">
        <f t="shared" si="0"/>
        <v>0</v>
      </c>
      <c r="E32" s="13"/>
      <c r="F32" s="4"/>
      <c r="G32" s="4"/>
    </row>
    <row r="33" spans="1:7">
      <c r="A33" s="10">
        <v>45989</v>
      </c>
      <c r="B33" s="13"/>
      <c r="C33" s="13"/>
      <c r="D33" s="13">
        <f t="shared" si="0"/>
        <v>0</v>
      </c>
      <c r="E33" s="13"/>
      <c r="F33" s="4"/>
      <c r="G33" s="4"/>
    </row>
    <row r="34" spans="1:7">
      <c r="A34" s="10">
        <v>45990</v>
      </c>
      <c r="B34" s="13"/>
      <c r="C34" s="13"/>
      <c r="D34" s="13">
        <f t="shared" si="0"/>
        <v>0</v>
      </c>
      <c r="E34" s="13"/>
      <c r="F34" s="4"/>
      <c r="G34" s="4"/>
    </row>
    <row r="35" spans="1:7">
      <c r="A35" s="10">
        <v>45991</v>
      </c>
      <c r="B35" s="13"/>
      <c r="C35" s="13"/>
      <c r="D35" s="13">
        <f t="shared" si="0"/>
        <v>0</v>
      </c>
      <c r="E35" s="13"/>
      <c r="F35" s="4"/>
      <c r="G35" s="4"/>
    </row>
    <row r="36" spans="1:7">
      <c r="A36" s="10"/>
      <c r="B36" s="13"/>
      <c r="C36" s="13"/>
      <c r="D36" s="13"/>
      <c r="E36" s="13"/>
      <c r="F36" s="4"/>
      <c r="G36" s="4"/>
    </row>
    <row r="37" spans="1:7">
      <c r="A37" s="5" t="s">
        <v>30</v>
      </c>
      <c r="B37" s="5"/>
      <c r="C37" s="5"/>
      <c r="D37" s="6">
        <f>SUM(D6:D36)</f>
        <v>0</v>
      </c>
      <c r="E37" s="6">
        <f>SUM(E6:E36)</f>
        <v>0</v>
      </c>
      <c r="F37" s="7">
        <f t="shared" ref="F37:G37" si="1">SUM(F6:F36)</f>
        <v>0</v>
      </c>
      <c r="G37" s="7">
        <f t="shared" si="1"/>
        <v>0</v>
      </c>
    </row>
    <row r="38" spans="1:7">
      <c r="A38" s="5" t="s">
        <v>4</v>
      </c>
      <c r="B38" s="5"/>
      <c r="C38" s="5"/>
      <c r="D38" s="6">
        <f>IF(((A6-Dashboard!B12)&gt;=0),G4*(1/(Dashboard!B9))-F37*(1/(Dashboard!B9))-G37*(1/(Dashboard!B9)),0)</f>
        <v>6.6666666666666661</v>
      </c>
      <c r="E38" s="6"/>
      <c r="F38" s="7">
        <f>'October 25'!F39</f>
        <v>7</v>
      </c>
      <c r="G38" s="7">
        <f>'October 25'!G39</f>
        <v>26</v>
      </c>
    </row>
    <row r="39" spans="1:7">
      <c r="A39" s="5" t="s">
        <v>31</v>
      </c>
      <c r="B39" s="5"/>
      <c r="C39" s="5"/>
      <c r="D39" s="6">
        <f>D38-D37-E37</f>
        <v>6.6666666666666661</v>
      </c>
      <c r="E39" s="6"/>
      <c r="F39" s="7">
        <f>F38-F37</f>
        <v>7</v>
      </c>
      <c r="G39" s="7">
        <f>G38-G37</f>
        <v>26</v>
      </c>
    </row>
    <row r="40" spans="1:7">
      <c r="A40" s="8" t="s">
        <v>32</v>
      </c>
      <c r="B40" s="8"/>
      <c r="C40" s="8"/>
      <c r="D40" s="9">
        <f>D39/(1/Dashboard!B9)</f>
        <v>20</v>
      </c>
      <c r="E40" s="9"/>
      <c r="F40" s="7"/>
      <c r="G40" s="7"/>
    </row>
    <row r="45" spans="1:7">
      <c r="A45" s="12" t="s">
        <v>33</v>
      </c>
      <c r="B45" s="12" t="str">
        <f>Dashboard!B4</f>
        <v>John Doe</v>
      </c>
      <c r="C45" s="12"/>
      <c r="D45" s="12"/>
      <c r="E45" s="12"/>
      <c r="F45" s="12"/>
      <c r="G45" s="12"/>
    </row>
  </sheetData>
  <protectedRanges>
    <protectedRange sqref="B7:C36 F7:G36" name="Range1" securityDescriptor="O:WDG:WDD:(A;;CC;;;S-1-5-21-260190893-2613595265-303615894-1007)(A;;CC;;;S-1-5-21-260190893-2613595265-303615894-1016)"/>
  </protectedRanges>
  <mergeCells count="3">
    <mergeCell ref="A1:G1"/>
    <mergeCell ref="A2:G2"/>
    <mergeCell ref="A3:G3"/>
  </mergeCells>
  <conditionalFormatting sqref="A6:G36">
    <cfRule type="expression" dxfId="3" priority="1">
      <formula>NOT(NETWORKDAYS.INTL($A6,$A6,"0000000",BankHolidays))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0000000-000E-0000-0B00-000004000000}">
            <xm:f>OR(WEEKDAY($A6)=1,WEEKDAY($A6)=7,NOT(NETWORKDAYS.INTL($A6,$A6,Dashboard!$B$8)))</xm:f>
            <x14:dxf>
              <fill>
                <patternFill>
                  <bgColor theme="9" tint="0.79998168889431442"/>
                </patternFill>
              </fill>
            </x14:dxf>
          </x14:cfRule>
          <xm:sqref>A6:G36</xm:sqref>
        </x14:conditionalFormatting>
        <x14:conditionalFormatting xmlns:xm="http://schemas.microsoft.com/office/excel/2006/main">
          <x14:cfRule type="iconSet" priority="2" id="{9566B02A-C8C1-4522-B9D2-8E93F2EEAA77}">
            <x14:iconSet iconSet="3Symbols2"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0"/>
            </x14:iconSet>
          </x14:cfRule>
          <xm:sqref>F6:F36</xm:sqref>
        </x14:conditionalFormatting>
        <x14:conditionalFormatting xmlns:xm="http://schemas.microsoft.com/office/excel/2006/main">
          <x14:cfRule type="iconSet" priority="3" id="{AEF962C8-65A7-43E2-ACA8-EF024BF2DEDC}">
            <x14:iconSet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G6:G36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051F3-CF89-4841-B574-4021E9762827}">
  <dimension ref="A1:G45"/>
  <sheetViews>
    <sheetView zoomScale="125" zoomScaleNormal="125" workbookViewId="0">
      <selection activeCell="A3" sqref="A3:G3"/>
    </sheetView>
  </sheetViews>
  <sheetFormatPr baseColWidth="10" defaultColWidth="8.83203125" defaultRowHeight="15"/>
  <cols>
    <col min="1" max="1" width="11.5" customWidth="1"/>
    <col min="2" max="2" width="11.33203125" customWidth="1"/>
    <col min="4" max="4" width="10.5" bestFit="1" customWidth="1"/>
  </cols>
  <sheetData>
    <row r="1" spans="1:7" ht="30">
      <c r="A1" s="31" t="s">
        <v>0</v>
      </c>
      <c r="B1" s="31"/>
      <c r="C1" s="31"/>
      <c r="D1" s="31"/>
      <c r="E1" s="31"/>
      <c r="F1" s="31"/>
      <c r="G1" s="31"/>
    </row>
    <row r="2" spans="1:7">
      <c r="A2" s="32" t="str">
        <f>Dashboard!B1</f>
        <v>Dummy Building, 3rd Floor, 111 Dummy street, Coventry 91020</v>
      </c>
      <c r="B2" s="32"/>
      <c r="C2" s="32"/>
      <c r="D2" s="32"/>
      <c r="E2" s="32"/>
      <c r="F2" s="32"/>
      <c r="G2" s="32"/>
    </row>
    <row r="3" spans="1:7" ht="26.25" customHeight="1">
      <c r="A3" s="33" t="str">
        <f>"Timesheet for: "&amp;Dashboard!B4</f>
        <v>Timesheet for: John Doe</v>
      </c>
      <c r="B3" s="33"/>
      <c r="C3" s="33"/>
      <c r="D3" s="33"/>
      <c r="E3" s="33"/>
      <c r="F3" s="33"/>
      <c r="G3" s="33"/>
    </row>
    <row r="4" spans="1:7">
      <c r="A4" s="1" t="s">
        <v>20</v>
      </c>
      <c r="B4" s="2">
        <f>A6</f>
        <v>45992</v>
      </c>
      <c r="C4" s="1" t="s">
        <v>21</v>
      </c>
      <c r="D4" s="2">
        <f>EOMONTH(B4,0)</f>
        <v>46022</v>
      </c>
      <c r="E4" s="2"/>
      <c r="F4" s="1" t="s">
        <v>22</v>
      </c>
      <c r="G4" s="1">
        <f>NETWORKDAYS.INTL(A6,EOMONTH(A6,0),Dashboard!B8,BankHolidays)</f>
        <v>21</v>
      </c>
    </row>
    <row r="5" spans="1:7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</row>
    <row r="6" spans="1:7">
      <c r="A6" s="10">
        <v>45992</v>
      </c>
      <c r="B6" s="13"/>
      <c r="C6" s="13"/>
      <c r="D6" s="13">
        <f>C6-B6</f>
        <v>0</v>
      </c>
      <c r="E6" s="13"/>
      <c r="F6" s="4"/>
      <c r="G6" s="4"/>
    </row>
    <row r="7" spans="1:7">
      <c r="A7" s="10">
        <v>45993</v>
      </c>
      <c r="B7" s="13"/>
      <c r="C7" s="13"/>
      <c r="D7" s="13">
        <f>C7-B7</f>
        <v>0</v>
      </c>
      <c r="E7" s="13"/>
      <c r="F7" s="4"/>
      <c r="G7" s="4"/>
    </row>
    <row r="8" spans="1:7">
      <c r="A8" s="10">
        <v>45994</v>
      </c>
      <c r="B8" s="13"/>
      <c r="C8" s="13"/>
      <c r="D8" s="13">
        <f t="shared" ref="D8:D36" si="0">C8-B8</f>
        <v>0</v>
      </c>
      <c r="E8" s="13"/>
      <c r="F8" s="4"/>
      <c r="G8" s="4"/>
    </row>
    <row r="9" spans="1:7">
      <c r="A9" s="10">
        <v>45995</v>
      </c>
      <c r="B9" s="13"/>
      <c r="C9" s="13"/>
      <c r="D9" s="13">
        <f t="shared" si="0"/>
        <v>0</v>
      </c>
      <c r="E9" s="13"/>
      <c r="F9" s="4"/>
      <c r="G9" s="4"/>
    </row>
    <row r="10" spans="1:7">
      <c r="A10" s="10">
        <v>45996</v>
      </c>
      <c r="B10" s="13"/>
      <c r="C10" s="13"/>
      <c r="D10" s="13">
        <f t="shared" si="0"/>
        <v>0</v>
      </c>
      <c r="E10" s="13"/>
      <c r="F10" s="4"/>
      <c r="G10" s="4"/>
    </row>
    <row r="11" spans="1:7">
      <c r="A11" s="10">
        <v>45997</v>
      </c>
      <c r="B11" s="13"/>
      <c r="C11" s="13"/>
      <c r="D11" s="13">
        <f t="shared" si="0"/>
        <v>0</v>
      </c>
      <c r="E11" s="13"/>
      <c r="F11" s="4"/>
      <c r="G11" s="4"/>
    </row>
    <row r="12" spans="1:7">
      <c r="A12" s="10">
        <v>45998</v>
      </c>
      <c r="B12" s="13"/>
      <c r="C12" s="13"/>
      <c r="D12" s="13">
        <f t="shared" si="0"/>
        <v>0</v>
      </c>
      <c r="E12" s="13"/>
      <c r="F12" s="4"/>
      <c r="G12" s="4"/>
    </row>
    <row r="13" spans="1:7">
      <c r="A13" s="10">
        <v>45999</v>
      </c>
      <c r="B13" s="13"/>
      <c r="C13" s="13"/>
      <c r="D13" s="13">
        <f t="shared" si="0"/>
        <v>0</v>
      </c>
      <c r="E13" s="13"/>
      <c r="F13" s="4"/>
      <c r="G13" s="4"/>
    </row>
    <row r="14" spans="1:7">
      <c r="A14" s="10">
        <v>46000</v>
      </c>
      <c r="B14" s="13"/>
      <c r="C14" s="13"/>
      <c r="D14" s="13">
        <f t="shared" si="0"/>
        <v>0</v>
      </c>
      <c r="E14" s="13"/>
      <c r="F14" s="4"/>
      <c r="G14" s="4"/>
    </row>
    <row r="15" spans="1:7">
      <c r="A15" s="10">
        <v>46001</v>
      </c>
      <c r="B15" s="13"/>
      <c r="C15" s="13"/>
      <c r="D15" s="13">
        <f t="shared" si="0"/>
        <v>0</v>
      </c>
      <c r="E15" s="13"/>
      <c r="F15" s="4"/>
      <c r="G15" s="4"/>
    </row>
    <row r="16" spans="1:7">
      <c r="A16" s="10">
        <v>46002</v>
      </c>
      <c r="B16" s="13"/>
      <c r="C16" s="13"/>
      <c r="D16" s="13">
        <f t="shared" si="0"/>
        <v>0</v>
      </c>
      <c r="E16" s="13"/>
      <c r="F16" s="4"/>
      <c r="G16" s="4"/>
    </row>
    <row r="17" spans="1:7">
      <c r="A17" s="10">
        <v>46003</v>
      </c>
      <c r="B17" s="13"/>
      <c r="C17" s="13"/>
      <c r="D17" s="13">
        <f t="shared" si="0"/>
        <v>0</v>
      </c>
      <c r="E17" s="13"/>
      <c r="F17" s="4"/>
      <c r="G17" s="4"/>
    </row>
    <row r="18" spans="1:7">
      <c r="A18" s="10">
        <v>46004</v>
      </c>
      <c r="B18" s="13"/>
      <c r="C18" s="13"/>
      <c r="D18" s="13">
        <f t="shared" si="0"/>
        <v>0</v>
      </c>
      <c r="E18" s="13"/>
      <c r="F18" s="4"/>
      <c r="G18" s="4"/>
    </row>
    <row r="19" spans="1:7">
      <c r="A19" s="10">
        <v>46005</v>
      </c>
      <c r="B19" s="13"/>
      <c r="C19" s="13"/>
      <c r="D19" s="13">
        <f t="shared" si="0"/>
        <v>0</v>
      </c>
      <c r="E19" s="13"/>
      <c r="F19" s="4"/>
      <c r="G19" s="4"/>
    </row>
    <row r="20" spans="1:7">
      <c r="A20" s="10">
        <v>46006</v>
      </c>
      <c r="B20" s="13"/>
      <c r="C20" s="13"/>
      <c r="D20" s="13">
        <f t="shared" si="0"/>
        <v>0</v>
      </c>
      <c r="E20" s="13"/>
      <c r="F20" s="4"/>
      <c r="G20" s="4"/>
    </row>
    <row r="21" spans="1:7">
      <c r="A21" s="10">
        <v>46007</v>
      </c>
      <c r="B21" s="13"/>
      <c r="C21" s="13"/>
      <c r="D21" s="13">
        <f t="shared" si="0"/>
        <v>0</v>
      </c>
      <c r="E21" s="13"/>
      <c r="F21" s="4"/>
      <c r="G21" s="4"/>
    </row>
    <row r="22" spans="1:7">
      <c r="A22" s="10">
        <v>46008</v>
      </c>
      <c r="B22" s="13"/>
      <c r="C22" s="13"/>
      <c r="D22" s="13">
        <f t="shared" si="0"/>
        <v>0</v>
      </c>
      <c r="E22" s="13"/>
      <c r="F22" s="4"/>
      <c r="G22" s="4"/>
    </row>
    <row r="23" spans="1:7">
      <c r="A23" s="10">
        <v>46009</v>
      </c>
      <c r="B23" s="13"/>
      <c r="C23" s="13"/>
      <c r="D23" s="13">
        <f t="shared" si="0"/>
        <v>0</v>
      </c>
      <c r="E23" s="13"/>
      <c r="F23" s="4"/>
      <c r="G23" s="4"/>
    </row>
    <row r="24" spans="1:7">
      <c r="A24" s="10">
        <v>46010</v>
      </c>
      <c r="B24" s="13"/>
      <c r="C24" s="13"/>
      <c r="D24" s="13">
        <f t="shared" si="0"/>
        <v>0</v>
      </c>
      <c r="E24" s="13"/>
      <c r="F24" s="4"/>
      <c r="G24" s="4"/>
    </row>
    <row r="25" spans="1:7">
      <c r="A25" s="10">
        <v>46011</v>
      </c>
      <c r="B25" s="13"/>
      <c r="C25" s="13"/>
      <c r="D25" s="13">
        <f t="shared" si="0"/>
        <v>0</v>
      </c>
      <c r="E25" s="13"/>
      <c r="F25" s="4"/>
      <c r="G25" s="4"/>
    </row>
    <row r="26" spans="1:7">
      <c r="A26" s="10">
        <v>46012</v>
      </c>
      <c r="B26" s="13"/>
      <c r="C26" s="13"/>
      <c r="D26" s="13">
        <f t="shared" si="0"/>
        <v>0</v>
      </c>
      <c r="E26" s="13"/>
      <c r="F26" s="4"/>
      <c r="G26" s="4"/>
    </row>
    <row r="27" spans="1:7">
      <c r="A27" s="10">
        <v>46013</v>
      </c>
      <c r="B27" s="13"/>
      <c r="C27" s="13"/>
      <c r="D27" s="13">
        <f t="shared" si="0"/>
        <v>0</v>
      </c>
      <c r="E27" s="13"/>
      <c r="F27" s="4"/>
      <c r="G27" s="4"/>
    </row>
    <row r="28" spans="1:7">
      <c r="A28" s="10">
        <v>46014</v>
      </c>
      <c r="B28" s="13"/>
      <c r="C28" s="13"/>
      <c r="D28" s="13">
        <f t="shared" si="0"/>
        <v>0</v>
      </c>
      <c r="E28" s="13"/>
      <c r="F28" s="4"/>
      <c r="G28" s="4"/>
    </row>
    <row r="29" spans="1:7">
      <c r="A29" s="10">
        <v>46015</v>
      </c>
      <c r="B29" s="13"/>
      <c r="C29" s="13"/>
      <c r="D29" s="13">
        <f t="shared" si="0"/>
        <v>0</v>
      </c>
      <c r="E29" s="13"/>
      <c r="F29" s="4"/>
      <c r="G29" s="4"/>
    </row>
    <row r="30" spans="1:7">
      <c r="A30" s="10">
        <v>46016</v>
      </c>
      <c r="B30" s="13"/>
      <c r="C30" s="13"/>
      <c r="D30" s="13">
        <f t="shared" si="0"/>
        <v>0</v>
      </c>
      <c r="E30" s="13"/>
      <c r="F30" s="4"/>
      <c r="G30" s="4"/>
    </row>
    <row r="31" spans="1:7">
      <c r="A31" s="10">
        <v>46017</v>
      </c>
      <c r="B31" s="13"/>
      <c r="C31" s="13"/>
      <c r="D31" s="13">
        <f t="shared" si="0"/>
        <v>0</v>
      </c>
      <c r="E31" s="13"/>
      <c r="F31" s="4"/>
      <c r="G31" s="4"/>
    </row>
    <row r="32" spans="1:7">
      <c r="A32" s="10">
        <v>46018</v>
      </c>
      <c r="B32" s="13"/>
      <c r="C32" s="13"/>
      <c r="D32" s="13">
        <f t="shared" si="0"/>
        <v>0</v>
      </c>
      <c r="E32" s="13"/>
      <c r="F32" s="4"/>
      <c r="G32" s="4"/>
    </row>
    <row r="33" spans="1:7">
      <c r="A33" s="10">
        <v>46019</v>
      </c>
      <c r="B33" s="13"/>
      <c r="C33" s="13"/>
      <c r="D33" s="13">
        <f t="shared" si="0"/>
        <v>0</v>
      </c>
      <c r="E33" s="13"/>
      <c r="F33" s="4"/>
      <c r="G33" s="4"/>
    </row>
    <row r="34" spans="1:7">
      <c r="A34" s="10">
        <v>46020</v>
      </c>
      <c r="B34" s="13"/>
      <c r="C34" s="13"/>
      <c r="D34" s="13">
        <f t="shared" si="0"/>
        <v>0</v>
      </c>
      <c r="E34" s="13"/>
      <c r="F34" s="4"/>
      <c r="G34" s="4"/>
    </row>
    <row r="35" spans="1:7">
      <c r="A35" s="10">
        <v>46021</v>
      </c>
      <c r="B35" s="13"/>
      <c r="C35" s="13"/>
      <c r="D35" s="13">
        <f t="shared" si="0"/>
        <v>0</v>
      </c>
      <c r="E35" s="13"/>
      <c r="F35" s="4"/>
      <c r="G35" s="4"/>
    </row>
    <row r="36" spans="1:7">
      <c r="A36" s="10">
        <v>46022</v>
      </c>
      <c r="B36" s="13"/>
      <c r="C36" s="13"/>
      <c r="D36" s="13">
        <f t="shared" si="0"/>
        <v>0</v>
      </c>
      <c r="E36" s="13"/>
      <c r="F36" s="4"/>
      <c r="G36" s="4"/>
    </row>
    <row r="37" spans="1:7">
      <c r="A37" s="5" t="s">
        <v>30</v>
      </c>
      <c r="B37" s="5"/>
      <c r="C37" s="5"/>
      <c r="D37" s="6">
        <f>SUM(D6:D36)</f>
        <v>0</v>
      </c>
      <c r="E37" s="6">
        <f>SUM(E6:E36)</f>
        <v>0</v>
      </c>
      <c r="F37" s="7">
        <f t="shared" ref="F37:G37" si="1">SUM(F6:F36)</f>
        <v>0</v>
      </c>
      <c r="G37" s="7">
        <f t="shared" si="1"/>
        <v>0</v>
      </c>
    </row>
    <row r="38" spans="1:7">
      <c r="A38" s="5" t="s">
        <v>4</v>
      </c>
      <c r="B38" s="5"/>
      <c r="C38" s="5"/>
      <c r="D38" s="6">
        <f>IF(((A6-Dashboard!B12)&gt;=0),G4*(1/(Dashboard!B9))-F37*(1/(Dashboard!B9))-G37*(1/(Dashboard!B9)),0)</f>
        <v>7</v>
      </c>
      <c r="E38" s="6"/>
      <c r="F38" s="7">
        <f>'November 25'!F39</f>
        <v>7</v>
      </c>
      <c r="G38" s="7">
        <f>'November 25'!G39</f>
        <v>26</v>
      </c>
    </row>
    <row r="39" spans="1:7">
      <c r="A39" s="5" t="s">
        <v>31</v>
      </c>
      <c r="B39" s="5"/>
      <c r="C39" s="5"/>
      <c r="D39" s="6">
        <f>D38-D37-E37</f>
        <v>7</v>
      </c>
      <c r="E39" s="6"/>
      <c r="F39" s="7">
        <f>F38-F37</f>
        <v>7</v>
      </c>
      <c r="G39" s="7">
        <f>G38-G37</f>
        <v>26</v>
      </c>
    </row>
    <row r="40" spans="1:7">
      <c r="A40" s="8" t="s">
        <v>32</v>
      </c>
      <c r="B40" s="8"/>
      <c r="C40" s="8"/>
      <c r="D40" s="9">
        <f>D39/(1/Dashboard!B9)</f>
        <v>21</v>
      </c>
      <c r="E40" s="9"/>
      <c r="F40" s="7"/>
      <c r="G40" s="7"/>
    </row>
    <row r="45" spans="1:7">
      <c r="A45" s="12" t="s">
        <v>33</v>
      </c>
      <c r="B45" s="12" t="str">
        <f>Dashboard!B4</f>
        <v>John Doe</v>
      </c>
      <c r="C45" s="12"/>
      <c r="D45" s="12"/>
      <c r="E45" s="12"/>
      <c r="F45" s="12"/>
      <c r="G45" s="12"/>
    </row>
  </sheetData>
  <protectedRanges>
    <protectedRange sqref="F7:G36 B7:C36" name="Range1" securityDescriptor="O:WDG:WDD:(A;;CC;;;S-1-5-21-260190893-2613595265-303615894-1007)(A;;CC;;;S-1-5-21-260190893-2613595265-303615894-1016)"/>
  </protectedRanges>
  <mergeCells count="3">
    <mergeCell ref="A1:G1"/>
    <mergeCell ref="A2:G2"/>
    <mergeCell ref="A3:G3"/>
  </mergeCells>
  <conditionalFormatting sqref="A6:G36">
    <cfRule type="expression" dxfId="1" priority="1">
      <formula>NOT(NETWORKDAYS.INTL($A6,$A6,"0000000",BankHolidays))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0000000-000E-0000-0C00-000004000000}">
            <xm:f>OR(WEEKDAY($A6)=1,WEEKDAY($A6)=7,NOT(NETWORKDAYS.INTL($A6,$A6,Dashboard!$B$8)))</xm:f>
            <x14:dxf>
              <fill>
                <patternFill>
                  <bgColor theme="9" tint="0.79998168889431442"/>
                </patternFill>
              </fill>
            </x14:dxf>
          </x14:cfRule>
          <xm:sqref>A6:G36</xm:sqref>
        </x14:conditionalFormatting>
        <x14:conditionalFormatting xmlns:xm="http://schemas.microsoft.com/office/excel/2006/main">
          <x14:cfRule type="iconSet" priority="2" id="{49762F4E-92BA-47F9-B34D-3F5B3CD2A30D}">
            <x14:iconSet iconSet="3Symbols2"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0"/>
            </x14:iconSet>
          </x14:cfRule>
          <xm:sqref>F6:F36</xm:sqref>
        </x14:conditionalFormatting>
        <x14:conditionalFormatting xmlns:xm="http://schemas.microsoft.com/office/excel/2006/main">
          <x14:cfRule type="iconSet" priority="3" id="{2305F146-F640-4DEF-8EEB-4E2375F81580}">
            <x14:iconSet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G6:G36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C7E68-F0E3-4FCF-9151-3799FAE19117}">
  <dimension ref="A1:G45"/>
  <sheetViews>
    <sheetView zoomScale="125" zoomScaleNormal="125" workbookViewId="0">
      <selection activeCell="A3" sqref="A3:G3"/>
    </sheetView>
  </sheetViews>
  <sheetFormatPr baseColWidth="10" defaultColWidth="8.83203125" defaultRowHeight="15"/>
  <cols>
    <col min="1" max="1" width="11.5" customWidth="1"/>
    <col min="2" max="2" width="11.33203125" customWidth="1"/>
    <col min="4" max="4" width="14.1640625" customWidth="1"/>
  </cols>
  <sheetData>
    <row r="1" spans="1:7" ht="30">
      <c r="A1" s="31" t="s">
        <v>35</v>
      </c>
      <c r="B1" s="31"/>
      <c r="C1" s="31"/>
      <c r="D1" s="31"/>
      <c r="E1" s="31"/>
      <c r="F1" s="31"/>
      <c r="G1" s="31"/>
    </row>
    <row r="2" spans="1:7">
      <c r="A2" s="32" t="str">
        <f>Dashboard!B1</f>
        <v>Dummy Building, 3rd Floor, 111 Dummy street, Coventry 91020</v>
      </c>
      <c r="B2" s="32"/>
      <c r="C2" s="32"/>
      <c r="D2" s="32"/>
      <c r="E2" s="32"/>
      <c r="F2" s="32"/>
      <c r="G2" s="32"/>
    </row>
    <row r="3" spans="1:7" ht="26.25" customHeight="1">
      <c r="A3" s="33" t="str">
        <f>"Timesheet for: "&amp;Dashboard!B4</f>
        <v>Timesheet for: John Doe</v>
      </c>
      <c r="B3" s="33"/>
      <c r="C3" s="33"/>
      <c r="D3" s="33"/>
      <c r="E3" s="33"/>
      <c r="F3" s="33"/>
      <c r="G3" s="33"/>
    </row>
    <row r="4" spans="1:7">
      <c r="A4" s="1" t="s">
        <v>20</v>
      </c>
      <c r="B4" s="2">
        <f>A6</f>
        <v>45658</v>
      </c>
      <c r="C4" s="1" t="s">
        <v>21</v>
      </c>
      <c r="D4" s="2">
        <f>EOMONTH(B4,0)</f>
        <v>45688</v>
      </c>
      <c r="E4" s="2"/>
      <c r="F4" s="1" t="s">
        <v>22</v>
      </c>
      <c r="G4" s="1">
        <f>NETWORKDAYS.INTL(A6,EOMONTH(A6,0),Dashboard!B8,BankHolidays)</f>
        <v>22</v>
      </c>
    </row>
    <row r="5" spans="1:7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</row>
    <row r="6" spans="1:7">
      <c r="A6" s="10">
        <v>45658</v>
      </c>
      <c r="B6" s="13"/>
      <c r="C6" s="13"/>
      <c r="D6" s="13">
        <f>C6-B6</f>
        <v>0</v>
      </c>
      <c r="E6" s="13"/>
      <c r="F6" s="4"/>
      <c r="G6" s="4"/>
    </row>
    <row r="7" spans="1:7">
      <c r="A7" s="10">
        <v>45659</v>
      </c>
      <c r="B7" s="13"/>
      <c r="C7" s="13"/>
      <c r="D7" s="13">
        <f>C7-B7</f>
        <v>0</v>
      </c>
      <c r="E7" s="13"/>
      <c r="F7" s="4"/>
      <c r="G7" s="4"/>
    </row>
    <row r="8" spans="1:7">
      <c r="A8" s="10">
        <v>45660</v>
      </c>
      <c r="B8" s="13"/>
      <c r="C8" s="13"/>
      <c r="D8" s="13">
        <f t="shared" ref="D8:D36" si="0">C8-B8</f>
        <v>0</v>
      </c>
      <c r="E8" s="13"/>
      <c r="F8" s="4"/>
      <c r="G8" s="4"/>
    </row>
    <row r="9" spans="1:7">
      <c r="A9" s="10">
        <v>45661</v>
      </c>
      <c r="B9" s="13"/>
      <c r="C9" s="13"/>
      <c r="D9" s="13">
        <f t="shared" si="0"/>
        <v>0</v>
      </c>
      <c r="E9" s="13"/>
      <c r="F9" s="4"/>
      <c r="G9" s="4"/>
    </row>
    <row r="10" spans="1:7">
      <c r="A10" s="10">
        <v>45662</v>
      </c>
      <c r="B10" s="13"/>
      <c r="C10" s="13"/>
      <c r="D10" s="13">
        <f t="shared" si="0"/>
        <v>0</v>
      </c>
      <c r="E10" s="13"/>
      <c r="F10" s="4"/>
      <c r="G10" s="4"/>
    </row>
    <row r="11" spans="1:7">
      <c r="A11" s="10">
        <v>45663</v>
      </c>
      <c r="B11" s="13"/>
      <c r="C11" s="13"/>
      <c r="D11" s="13">
        <f t="shared" si="0"/>
        <v>0</v>
      </c>
      <c r="E11" s="13"/>
      <c r="F11" s="4"/>
      <c r="G11" s="4"/>
    </row>
    <row r="12" spans="1:7">
      <c r="A12" s="10">
        <v>45664</v>
      </c>
      <c r="B12" s="13"/>
      <c r="C12" s="13"/>
      <c r="D12" s="13">
        <f t="shared" si="0"/>
        <v>0</v>
      </c>
      <c r="E12" s="13"/>
      <c r="F12" s="4"/>
      <c r="G12" s="4"/>
    </row>
    <row r="13" spans="1:7">
      <c r="A13" s="10">
        <v>45665</v>
      </c>
      <c r="B13" s="13"/>
      <c r="C13" s="13"/>
      <c r="D13" s="13">
        <f t="shared" si="0"/>
        <v>0</v>
      </c>
      <c r="E13" s="13"/>
      <c r="F13" s="4"/>
      <c r="G13" s="4"/>
    </row>
    <row r="14" spans="1:7">
      <c r="A14" s="10">
        <v>45666</v>
      </c>
      <c r="B14" s="13"/>
      <c r="C14" s="13"/>
      <c r="D14" s="13">
        <f t="shared" si="0"/>
        <v>0</v>
      </c>
      <c r="E14" s="13"/>
      <c r="F14" s="4"/>
      <c r="G14" s="4"/>
    </row>
    <row r="15" spans="1:7">
      <c r="A15" s="10">
        <v>45667</v>
      </c>
      <c r="B15" s="13"/>
      <c r="C15" s="13"/>
      <c r="D15" s="13">
        <f t="shared" si="0"/>
        <v>0</v>
      </c>
      <c r="E15" s="13"/>
      <c r="F15" s="4"/>
      <c r="G15" s="4"/>
    </row>
    <row r="16" spans="1:7">
      <c r="A16" s="10">
        <v>45668</v>
      </c>
      <c r="B16" s="13"/>
      <c r="C16" s="13"/>
      <c r="D16" s="13">
        <f t="shared" si="0"/>
        <v>0</v>
      </c>
      <c r="E16" s="13"/>
      <c r="F16" s="4"/>
      <c r="G16" s="4"/>
    </row>
    <row r="17" spans="1:7">
      <c r="A17" s="10">
        <v>45669</v>
      </c>
      <c r="B17" s="13"/>
      <c r="C17" s="13"/>
      <c r="D17" s="13">
        <f t="shared" si="0"/>
        <v>0</v>
      </c>
      <c r="E17" s="13"/>
      <c r="F17" s="4"/>
      <c r="G17" s="4"/>
    </row>
    <row r="18" spans="1:7">
      <c r="A18" s="10">
        <v>45670</v>
      </c>
      <c r="B18" s="13"/>
      <c r="C18" s="13"/>
      <c r="D18" s="13">
        <f t="shared" si="0"/>
        <v>0</v>
      </c>
      <c r="E18" s="13"/>
      <c r="F18" s="4"/>
      <c r="G18" s="4"/>
    </row>
    <row r="19" spans="1:7">
      <c r="A19" s="10">
        <v>45671</v>
      </c>
      <c r="B19" s="13"/>
      <c r="C19" s="13"/>
      <c r="D19" s="13">
        <f t="shared" si="0"/>
        <v>0</v>
      </c>
      <c r="E19" s="13"/>
      <c r="F19" s="4"/>
      <c r="G19" s="4"/>
    </row>
    <row r="20" spans="1:7">
      <c r="A20" s="10">
        <v>45672</v>
      </c>
      <c r="B20" s="13"/>
      <c r="C20" s="13"/>
      <c r="D20" s="13">
        <f t="shared" si="0"/>
        <v>0</v>
      </c>
      <c r="E20" s="13"/>
      <c r="F20" s="4"/>
      <c r="G20" s="4"/>
    </row>
    <row r="21" spans="1:7">
      <c r="A21" s="10">
        <v>45673</v>
      </c>
      <c r="B21" s="13"/>
      <c r="C21" s="13"/>
      <c r="D21" s="13">
        <f t="shared" si="0"/>
        <v>0</v>
      </c>
      <c r="E21" s="13"/>
      <c r="F21" s="4"/>
      <c r="G21" s="4"/>
    </row>
    <row r="22" spans="1:7">
      <c r="A22" s="10">
        <v>45674</v>
      </c>
      <c r="B22" s="13"/>
      <c r="C22" s="13"/>
      <c r="D22" s="13">
        <f t="shared" si="0"/>
        <v>0</v>
      </c>
      <c r="E22" s="13"/>
      <c r="F22" s="4"/>
      <c r="G22" s="4"/>
    </row>
    <row r="23" spans="1:7">
      <c r="A23" s="10">
        <v>45675</v>
      </c>
      <c r="B23" s="13"/>
      <c r="C23" s="13"/>
      <c r="D23" s="13">
        <f t="shared" si="0"/>
        <v>0</v>
      </c>
      <c r="E23" s="13"/>
      <c r="F23" s="4"/>
      <c r="G23" s="4"/>
    </row>
    <row r="24" spans="1:7">
      <c r="A24" s="10">
        <v>45676</v>
      </c>
      <c r="B24" s="13"/>
      <c r="C24" s="13"/>
      <c r="D24" s="13">
        <f t="shared" si="0"/>
        <v>0</v>
      </c>
      <c r="E24" s="13"/>
      <c r="F24" s="4"/>
      <c r="G24" s="4"/>
    </row>
    <row r="25" spans="1:7">
      <c r="A25" s="10">
        <v>45677</v>
      </c>
      <c r="B25" s="13"/>
      <c r="C25" s="13"/>
      <c r="D25" s="13">
        <f t="shared" si="0"/>
        <v>0</v>
      </c>
      <c r="E25" s="13"/>
      <c r="F25" s="4"/>
      <c r="G25" s="4"/>
    </row>
    <row r="26" spans="1:7">
      <c r="A26" s="10">
        <v>45678</v>
      </c>
      <c r="B26" s="13"/>
      <c r="C26" s="13"/>
      <c r="D26" s="13">
        <f t="shared" si="0"/>
        <v>0</v>
      </c>
      <c r="E26" s="13"/>
      <c r="F26" s="4"/>
      <c r="G26" s="4"/>
    </row>
    <row r="27" spans="1:7">
      <c r="A27" s="10">
        <v>45679</v>
      </c>
      <c r="B27" s="13"/>
      <c r="C27" s="13"/>
      <c r="D27" s="13">
        <f t="shared" si="0"/>
        <v>0</v>
      </c>
      <c r="E27" s="13"/>
      <c r="F27" s="4"/>
      <c r="G27" s="4"/>
    </row>
    <row r="28" spans="1:7">
      <c r="A28" s="10">
        <v>45680</v>
      </c>
      <c r="B28" s="13"/>
      <c r="C28" s="13"/>
      <c r="D28" s="13">
        <f t="shared" si="0"/>
        <v>0</v>
      </c>
      <c r="E28" s="13"/>
      <c r="F28" s="4"/>
      <c r="G28" s="4"/>
    </row>
    <row r="29" spans="1:7">
      <c r="A29" s="10">
        <v>45681</v>
      </c>
      <c r="B29" s="13"/>
      <c r="C29" s="13"/>
      <c r="D29" s="13">
        <f t="shared" si="0"/>
        <v>0</v>
      </c>
      <c r="E29" s="13"/>
      <c r="F29" s="4"/>
      <c r="G29" s="4"/>
    </row>
    <row r="30" spans="1:7">
      <c r="A30" s="10">
        <v>45682</v>
      </c>
      <c r="B30" s="13"/>
      <c r="C30" s="13"/>
      <c r="D30" s="13">
        <f t="shared" si="0"/>
        <v>0</v>
      </c>
      <c r="E30" s="13"/>
      <c r="F30" s="4"/>
      <c r="G30" s="4"/>
    </row>
    <row r="31" spans="1:7">
      <c r="A31" s="10">
        <v>45683</v>
      </c>
      <c r="B31" s="13"/>
      <c r="C31" s="13"/>
      <c r="D31" s="13">
        <f>C31-B31</f>
        <v>0</v>
      </c>
      <c r="E31" s="13"/>
      <c r="F31" s="4"/>
      <c r="G31" s="4"/>
    </row>
    <row r="32" spans="1:7">
      <c r="A32" s="10">
        <v>45684</v>
      </c>
      <c r="B32" s="13"/>
      <c r="C32" s="13"/>
      <c r="D32" s="13">
        <f t="shared" si="0"/>
        <v>0</v>
      </c>
      <c r="E32" s="13"/>
      <c r="F32" s="4"/>
      <c r="G32" s="4"/>
    </row>
    <row r="33" spans="1:7">
      <c r="A33" s="10">
        <v>45685</v>
      </c>
      <c r="B33" s="13"/>
      <c r="C33" s="13"/>
      <c r="D33" s="13">
        <f t="shared" si="0"/>
        <v>0</v>
      </c>
      <c r="E33" s="13"/>
      <c r="F33" s="4"/>
      <c r="G33" s="4"/>
    </row>
    <row r="34" spans="1:7">
      <c r="A34" s="10">
        <v>45686</v>
      </c>
      <c r="B34" s="13"/>
      <c r="C34" s="13"/>
      <c r="D34" s="13">
        <f t="shared" si="0"/>
        <v>0</v>
      </c>
      <c r="E34" s="13"/>
      <c r="F34" s="4"/>
      <c r="G34" s="4"/>
    </row>
    <row r="35" spans="1:7">
      <c r="A35" s="10">
        <v>45687</v>
      </c>
      <c r="B35" s="13"/>
      <c r="C35" s="13"/>
      <c r="D35" s="13">
        <f t="shared" si="0"/>
        <v>0</v>
      </c>
      <c r="E35" s="13"/>
      <c r="F35" s="4"/>
      <c r="G35" s="4"/>
    </row>
    <row r="36" spans="1:7">
      <c r="A36" s="10">
        <v>45688</v>
      </c>
      <c r="B36" s="13"/>
      <c r="C36" s="13"/>
      <c r="D36" s="13">
        <f t="shared" si="0"/>
        <v>0</v>
      </c>
      <c r="E36" s="13"/>
      <c r="F36" s="4"/>
      <c r="G36" s="4"/>
    </row>
    <row r="37" spans="1:7">
      <c r="A37" s="5" t="s">
        <v>30</v>
      </c>
      <c r="B37" s="5"/>
      <c r="C37" s="5"/>
      <c r="D37" s="6">
        <f>SUM(D6:D36)</f>
        <v>0</v>
      </c>
      <c r="E37" s="6">
        <f>SUM(E6:E36)</f>
        <v>0</v>
      </c>
      <c r="F37" s="7">
        <f t="shared" ref="F37:G37" si="1">SUM(F6:F36)</f>
        <v>0</v>
      </c>
      <c r="G37" s="7">
        <f t="shared" si="1"/>
        <v>0</v>
      </c>
    </row>
    <row r="38" spans="1:7">
      <c r="A38" s="5" t="s">
        <v>4</v>
      </c>
      <c r="B38" s="5"/>
      <c r="C38" s="5"/>
      <c r="D38" s="6">
        <f>IF(((A6-Dashboard!B12)&gt;=0),G4*(1/(Dashboard!B9))-F37*(1/(Dashboard!B9))-G37*(1/(Dashboard!B9)),0)</f>
        <v>7.333333333333333</v>
      </c>
      <c r="E38" s="6"/>
      <c r="F38" s="7">
        <f>Dashboard!B11</f>
        <v>7</v>
      </c>
      <c r="G38" s="7">
        <f>Dashboard!B10</f>
        <v>26</v>
      </c>
    </row>
    <row r="39" spans="1:7">
      <c r="A39" s="5" t="s">
        <v>31</v>
      </c>
      <c r="B39" s="5"/>
      <c r="C39" s="5"/>
      <c r="D39" s="6">
        <f>D38-D37-E37</f>
        <v>7.333333333333333</v>
      </c>
      <c r="E39" s="6"/>
      <c r="F39" s="7">
        <f>F38-F37</f>
        <v>7</v>
      </c>
      <c r="G39" s="7">
        <f>G38-G37</f>
        <v>26</v>
      </c>
    </row>
    <row r="40" spans="1:7">
      <c r="A40" s="8" t="s">
        <v>32</v>
      </c>
      <c r="B40" s="8"/>
      <c r="C40" s="8"/>
      <c r="D40" s="9">
        <f>D39/(1/Dashboard!B9)</f>
        <v>22</v>
      </c>
      <c r="E40" s="9"/>
      <c r="F40" s="7"/>
      <c r="G40" s="7"/>
    </row>
    <row r="45" spans="1:7">
      <c r="A45" s="12" t="s">
        <v>33</v>
      </c>
      <c r="B45" s="12" t="str">
        <f>Dashboard!B4</f>
        <v>John Doe</v>
      </c>
      <c r="C45" s="12"/>
      <c r="D45" s="12"/>
      <c r="E45" s="12"/>
      <c r="F45" s="12"/>
      <c r="G45" s="12"/>
    </row>
  </sheetData>
  <protectedRanges>
    <protectedRange sqref="B7:C36 F7:G36" name="Range1" securityDescriptor="O:WDG:WDD:(A;;CC;;;S-1-5-21-260190893-2613595265-303615894-1007)(A;;CC;;;S-1-5-21-260190893-2613595265-303615894-1016)"/>
  </protectedRanges>
  <mergeCells count="3">
    <mergeCell ref="A1:G1"/>
    <mergeCell ref="A2:G2"/>
    <mergeCell ref="A3:G3"/>
  </mergeCells>
  <conditionalFormatting sqref="A6:G36">
    <cfRule type="expression" dxfId="26" priority="1">
      <formula>NOT(NETWORKDAYS.INTL($A6,$A6,"0000000",BankHolidays))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0000000-000E-0000-0100-000004000000}">
            <xm:f>OR(WEEKDAY($A6)=1,WEEKDAY($A6)=7,NOT(NETWORKDAYS.INTL($A6,$A6,Dashboard!$B$8)))</xm:f>
            <x14:dxf>
              <fill>
                <patternFill>
                  <bgColor theme="9" tint="0.79998168889431442"/>
                </patternFill>
              </fill>
            </x14:dxf>
          </x14:cfRule>
          <xm:sqref>A6:G36</xm:sqref>
        </x14:conditionalFormatting>
        <x14:conditionalFormatting xmlns:xm="http://schemas.microsoft.com/office/excel/2006/main">
          <x14:cfRule type="iconSet" priority="2" id="{0BF93457-CF19-4E45-9E09-30FFDC74DE9A}">
            <x14:iconSet iconSet="3Symbols2"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0"/>
            </x14:iconSet>
          </x14:cfRule>
          <xm:sqref>F6:F36</xm:sqref>
        </x14:conditionalFormatting>
        <x14:conditionalFormatting xmlns:xm="http://schemas.microsoft.com/office/excel/2006/main">
          <x14:cfRule type="iconSet" priority="3" id="{A89D106E-E408-4706-A520-FCF35C0208B2}">
            <x14:iconSet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G6:G36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6371E-8C3B-4BD8-B2C0-8EFB35BBC865}">
  <dimension ref="A1:G45"/>
  <sheetViews>
    <sheetView zoomScale="125" zoomScaleNormal="125" workbookViewId="0">
      <selection activeCell="A2" sqref="A2:G2"/>
    </sheetView>
  </sheetViews>
  <sheetFormatPr baseColWidth="10" defaultColWidth="8.83203125" defaultRowHeight="15"/>
  <cols>
    <col min="1" max="1" width="11.5" customWidth="1"/>
    <col min="2" max="2" width="11.33203125" customWidth="1"/>
    <col min="4" max="4" width="10.5" bestFit="1" customWidth="1"/>
  </cols>
  <sheetData>
    <row r="1" spans="1:7" ht="30">
      <c r="A1" s="31" t="s">
        <v>0</v>
      </c>
      <c r="B1" s="31"/>
      <c r="C1" s="31"/>
      <c r="D1" s="31"/>
      <c r="E1" s="31"/>
      <c r="F1" s="31"/>
      <c r="G1" s="31"/>
    </row>
    <row r="2" spans="1:7">
      <c r="A2" s="32" t="str">
        <f>Dashboard!B1</f>
        <v>Dummy Building, 3rd Floor, 111 Dummy street, Coventry 91020</v>
      </c>
      <c r="B2" s="32"/>
      <c r="C2" s="32"/>
      <c r="D2" s="32"/>
      <c r="E2" s="32"/>
      <c r="F2" s="32"/>
      <c r="G2" s="32"/>
    </row>
    <row r="3" spans="1:7" ht="26.25" customHeight="1">
      <c r="A3" s="33" t="str">
        <f>"Timesheet for: "&amp;Dashboard!B4</f>
        <v>Timesheet for: John Doe</v>
      </c>
      <c r="B3" s="33"/>
      <c r="C3" s="33"/>
      <c r="D3" s="33"/>
      <c r="E3" s="33"/>
      <c r="F3" s="33"/>
      <c r="G3" s="33"/>
    </row>
    <row r="4" spans="1:7">
      <c r="A4" s="1" t="s">
        <v>20</v>
      </c>
      <c r="B4" s="2">
        <f>A6</f>
        <v>45689</v>
      </c>
      <c r="C4" s="1" t="s">
        <v>21</v>
      </c>
      <c r="D4" s="2">
        <f>EOMONTH(B4,0)</f>
        <v>45716</v>
      </c>
      <c r="E4" s="2"/>
      <c r="F4" s="1" t="s">
        <v>22</v>
      </c>
      <c r="G4" s="1">
        <f>NETWORKDAYS.INTL(A6,EOMONTH(A6,0),Dashboard!B8,BankHolidays)</f>
        <v>19</v>
      </c>
    </row>
    <row r="5" spans="1:7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</row>
    <row r="6" spans="1:7">
      <c r="A6" s="10">
        <v>45689</v>
      </c>
      <c r="B6" s="13"/>
      <c r="C6" s="13"/>
      <c r="D6" s="13">
        <f>C6-B6</f>
        <v>0</v>
      </c>
      <c r="E6" s="13"/>
      <c r="F6" s="4"/>
      <c r="G6" s="4"/>
    </row>
    <row r="7" spans="1:7">
      <c r="A7" s="10">
        <v>45690</v>
      </c>
      <c r="B7" s="13"/>
      <c r="C7" s="13"/>
      <c r="D7" s="13">
        <f>C7-B7</f>
        <v>0</v>
      </c>
      <c r="E7" s="13"/>
      <c r="F7" s="4"/>
      <c r="G7" s="4"/>
    </row>
    <row r="8" spans="1:7">
      <c r="A8" s="10">
        <v>45691</v>
      </c>
      <c r="B8" s="13"/>
      <c r="C8" s="13"/>
      <c r="D8" s="13">
        <f t="shared" ref="D8:D33" si="0">C8-B8</f>
        <v>0</v>
      </c>
      <c r="E8" s="13"/>
      <c r="F8" s="4"/>
      <c r="G8" s="4"/>
    </row>
    <row r="9" spans="1:7">
      <c r="A9" s="10">
        <v>45692</v>
      </c>
      <c r="B9" s="13"/>
      <c r="C9" s="13"/>
      <c r="D9" s="13">
        <f t="shared" si="0"/>
        <v>0</v>
      </c>
      <c r="E9" s="13"/>
      <c r="F9" s="4"/>
      <c r="G9" s="4"/>
    </row>
    <row r="10" spans="1:7">
      <c r="A10" s="10">
        <v>45693</v>
      </c>
      <c r="B10" s="13"/>
      <c r="C10" s="13"/>
      <c r="D10" s="13">
        <f t="shared" si="0"/>
        <v>0</v>
      </c>
      <c r="E10" s="13"/>
      <c r="F10" s="4"/>
      <c r="G10" s="4"/>
    </row>
    <row r="11" spans="1:7">
      <c r="A11" s="10">
        <v>45694</v>
      </c>
      <c r="B11" s="13"/>
      <c r="C11" s="13"/>
      <c r="D11" s="13">
        <f t="shared" si="0"/>
        <v>0</v>
      </c>
      <c r="E11" s="13"/>
      <c r="F11" s="4"/>
      <c r="G11" s="4"/>
    </row>
    <row r="12" spans="1:7">
      <c r="A12" s="10">
        <v>45695</v>
      </c>
      <c r="B12" s="13"/>
      <c r="C12" s="13"/>
      <c r="D12" s="13">
        <f t="shared" si="0"/>
        <v>0</v>
      </c>
      <c r="E12" s="13"/>
      <c r="F12" s="4"/>
      <c r="G12" s="4"/>
    </row>
    <row r="13" spans="1:7">
      <c r="A13" s="10">
        <v>45696</v>
      </c>
      <c r="B13" s="13"/>
      <c r="C13" s="13"/>
      <c r="D13" s="13">
        <f t="shared" si="0"/>
        <v>0</v>
      </c>
      <c r="E13" s="13"/>
      <c r="F13" s="4"/>
      <c r="G13" s="4"/>
    </row>
    <row r="14" spans="1:7">
      <c r="A14" s="10">
        <v>45697</v>
      </c>
      <c r="B14" s="13"/>
      <c r="C14" s="13"/>
      <c r="D14" s="13">
        <f t="shared" si="0"/>
        <v>0</v>
      </c>
      <c r="E14" s="13"/>
      <c r="F14" s="4"/>
      <c r="G14" s="4"/>
    </row>
    <row r="15" spans="1:7">
      <c r="A15" s="10">
        <v>45698</v>
      </c>
      <c r="B15" s="13"/>
      <c r="C15" s="13"/>
      <c r="D15" s="13">
        <f t="shared" si="0"/>
        <v>0</v>
      </c>
      <c r="E15" s="13"/>
      <c r="F15" s="4"/>
      <c r="G15" s="4"/>
    </row>
    <row r="16" spans="1:7">
      <c r="A16" s="10">
        <v>45699</v>
      </c>
      <c r="B16" s="13"/>
      <c r="C16" s="13"/>
      <c r="D16" s="13">
        <f t="shared" si="0"/>
        <v>0</v>
      </c>
      <c r="E16" s="13"/>
      <c r="F16" s="4"/>
      <c r="G16" s="4"/>
    </row>
    <row r="17" spans="1:7">
      <c r="A17" s="10">
        <v>45700</v>
      </c>
      <c r="B17" s="13"/>
      <c r="C17" s="13"/>
      <c r="D17" s="13">
        <f t="shared" si="0"/>
        <v>0</v>
      </c>
      <c r="E17" s="13"/>
      <c r="F17" s="4"/>
      <c r="G17" s="4"/>
    </row>
    <row r="18" spans="1:7">
      <c r="A18" s="10">
        <v>45701</v>
      </c>
      <c r="B18" s="13"/>
      <c r="C18" s="13"/>
      <c r="D18" s="13">
        <f t="shared" si="0"/>
        <v>0</v>
      </c>
      <c r="E18" s="13"/>
      <c r="F18" s="4"/>
      <c r="G18" s="4"/>
    </row>
    <row r="19" spans="1:7">
      <c r="A19" s="10">
        <v>45702</v>
      </c>
      <c r="B19" s="13"/>
      <c r="C19" s="13"/>
      <c r="D19" s="13">
        <f t="shared" si="0"/>
        <v>0</v>
      </c>
      <c r="E19" s="13"/>
      <c r="F19" s="4"/>
      <c r="G19" s="4"/>
    </row>
    <row r="20" spans="1:7">
      <c r="A20" s="10">
        <v>45703</v>
      </c>
      <c r="B20" s="13"/>
      <c r="C20" s="13"/>
      <c r="D20" s="13">
        <f t="shared" si="0"/>
        <v>0</v>
      </c>
      <c r="E20" s="13"/>
      <c r="F20" s="4"/>
      <c r="G20" s="4"/>
    </row>
    <row r="21" spans="1:7">
      <c r="A21" s="10">
        <v>45704</v>
      </c>
      <c r="B21" s="13"/>
      <c r="C21" s="13"/>
      <c r="D21" s="13">
        <f t="shared" si="0"/>
        <v>0</v>
      </c>
      <c r="E21" s="13"/>
      <c r="F21" s="4"/>
      <c r="G21" s="4"/>
    </row>
    <row r="22" spans="1:7">
      <c r="A22" s="10">
        <v>45705</v>
      </c>
      <c r="B22" s="13"/>
      <c r="C22" s="13"/>
      <c r="D22" s="13">
        <f t="shared" si="0"/>
        <v>0</v>
      </c>
      <c r="E22" s="13"/>
      <c r="F22" s="4"/>
      <c r="G22" s="4"/>
    </row>
    <row r="23" spans="1:7">
      <c r="A23" s="10">
        <v>45706</v>
      </c>
      <c r="B23" s="13"/>
      <c r="C23" s="13"/>
      <c r="D23" s="13">
        <f t="shared" si="0"/>
        <v>0</v>
      </c>
      <c r="E23" s="13"/>
      <c r="F23" s="4"/>
      <c r="G23" s="4"/>
    </row>
    <row r="24" spans="1:7">
      <c r="A24" s="10">
        <v>45707</v>
      </c>
      <c r="B24" s="13"/>
      <c r="C24" s="13"/>
      <c r="D24" s="13">
        <f t="shared" si="0"/>
        <v>0</v>
      </c>
      <c r="E24" s="13"/>
      <c r="F24" s="4"/>
      <c r="G24" s="4"/>
    </row>
    <row r="25" spans="1:7">
      <c r="A25" s="10">
        <v>45708</v>
      </c>
      <c r="B25" s="13"/>
      <c r="C25" s="13"/>
      <c r="D25" s="13">
        <f t="shared" si="0"/>
        <v>0</v>
      </c>
      <c r="E25" s="13"/>
      <c r="F25" s="4"/>
      <c r="G25" s="4"/>
    </row>
    <row r="26" spans="1:7">
      <c r="A26" s="10">
        <v>45709</v>
      </c>
      <c r="B26" s="13"/>
      <c r="C26" s="13"/>
      <c r="D26" s="13">
        <f t="shared" si="0"/>
        <v>0</v>
      </c>
      <c r="E26" s="13"/>
      <c r="F26" s="4"/>
      <c r="G26" s="4"/>
    </row>
    <row r="27" spans="1:7">
      <c r="A27" s="10">
        <v>45710</v>
      </c>
      <c r="B27" s="13"/>
      <c r="C27" s="13"/>
      <c r="D27" s="13">
        <f t="shared" si="0"/>
        <v>0</v>
      </c>
      <c r="E27" s="13"/>
      <c r="F27" s="4"/>
      <c r="G27" s="4"/>
    </row>
    <row r="28" spans="1:7">
      <c r="A28" s="10">
        <v>45711</v>
      </c>
      <c r="B28" s="13"/>
      <c r="C28" s="13"/>
      <c r="D28" s="13">
        <f t="shared" si="0"/>
        <v>0</v>
      </c>
      <c r="E28" s="13"/>
      <c r="F28" s="4"/>
      <c r="G28" s="4"/>
    </row>
    <row r="29" spans="1:7">
      <c r="A29" s="10">
        <v>45712</v>
      </c>
      <c r="B29" s="13"/>
      <c r="C29" s="13"/>
      <c r="D29" s="13">
        <f t="shared" si="0"/>
        <v>0</v>
      </c>
      <c r="E29" s="13"/>
      <c r="F29" s="4"/>
      <c r="G29" s="4"/>
    </row>
    <row r="30" spans="1:7">
      <c r="A30" s="10">
        <v>45713</v>
      </c>
      <c r="B30" s="13"/>
      <c r="C30" s="13"/>
      <c r="D30" s="13">
        <f t="shared" si="0"/>
        <v>0</v>
      </c>
      <c r="E30" s="13"/>
      <c r="F30" s="4"/>
      <c r="G30" s="4"/>
    </row>
    <row r="31" spans="1:7">
      <c r="A31" s="10">
        <v>45714</v>
      </c>
      <c r="B31" s="13"/>
      <c r="C31" s="13"/>
      <c r="D31" s="13">
        <f t="shared" si="0"/>
        <v>0</v>
      </c>
      <c r="E31" s="13"/>
      <c r="F31" s="4"/>
      <c r="G31" s="4"/>
    </row>
    <row r="32" spans="1:7">
      <c r="A32" s="10">
        <v>45715</v>
      </c>
      <c r="B32" s="13"/>
      <c r="C32" s="13"/>
      <c r="D32" s="13">
        <f t="shared" si="0"/>
        <v>0</v>
      </c>
      <c r="E32" s="13"/>
      <c r="F32" s="4"/>
      <c r="G32" s="4"/>
    </row>
    <row r="33" spans="1:7">
      <c r="A33" s="10">
        <v>45716</v>
      </c>
      <c r="B33" s="13"/>
      <c r="C33" s="13"/>
      <c r="D33" s="13">
        <f t="shared" si="0"/>
        <v>0</v>
      </c>
      <c r="E33" s="13"/>
      <c r="F33" s="4"/>
      <c r="G33" s="4"/>
    </row>
    <row r="34" spans="1:7">
      <c r="A34" s="10"/>
      <c r="B34" s="13"/>
      <c r="C34" s="13"/>
      <c r="D34" s="13"/>
      <c r="E34" s="13"/>
      <c r="F34" s="4"/>
      <c r="G34" s="4"/>
    </row>
    <row r="35" spans="1:7">
      <c r="A35" s="10"/>
      <c r="B35" s="13"/>
      <c r="C35" s="13"/>
      <c r="D35" s="13"/>
      <c r="E35" s="13"/>
      <c r="F35" s="4"/>
      <c r="G35" s="4"/>
    </row>
    <row r="36" spans="1:7">
      <c r="A36" s="10"/>
      <c r="B36" s="13"/>
      <c r="C36" s="13"/>
      <c r="D36" s="13"/>
      <c r="E36" s="13"/>
      <c r="F36" s="4"/>
      <c r="G36" s="4"/>
    </row>
    <row r="37" spans="1:7">
      <c r="A37" s="5" t="s">
        <v>30</v>
      </c>
      <c r="B37" s="5"/>
      <c r="C37" s="5"/>
      <c r="D37" s="6">
        <f>SUM(D6:D36)</f>
        <v>0</v>
      </c>
      <c r="E37" s="6">
        <f>SUM(E6:E36)</f>
        <v>0</v>
      </c>
      <c r="F37" s="7">
        <f t="shared" ref="F37:G37" si="1">SUM(F6:F36)</f>
        <v>0</v>
      </c>
      <c r="G37" s="7">
        <f t="shared" si="1"/>
        <v>0</v>
      </c>
    </row>
    <row r="38" spans="1:7">
      <c r="A38" s="5" t="s">
        <v>4</v>
      </c>
      <c r="B38" s="5"/>
      <c r="C38" s="5"/>
      <c r="D38" s="6">
        <f>IF(((A6-Dashboard!B12)&gt;=0),G4*(1/(Dashboard!B9))-F37*(1/(Dashboard!B9))-G37*(1/(Dashboard!B9)),0)</f>
        <v>6.333333333333333</v>
      </c>
      <c r="E38" s="6"/>
      <c r="F38" s="7">
        <f>'January 25'!F39</f>
        <v>7</v>
      </c>
      <c r="G38" s="7">
        <f>'January 25'!G39</f>
        <v>26</v>
      </c>
    </row>
    <row r="39" spans="1:7">
      <c r="A39" s="5" t="s">
        <v>31</v>
      </c>
      <c r="B39" s="5"/>
      <c r="C39" s="5"/>
      <c r="D39" s="6">
        <f>D38-D37-E37</f>
        <v>6.333333333333333</v>
      </c>
      <c r="E39" s="6"/>
      <c r="F39" s="7">
        <f>F38-F37</f>
        <v>7</v>
      </c>
      <c r="G39" s="7">
        <f>G38-G37</f>
        <v>26</v>
      </c>
    </row>
    <row r="40" spans="1:7">
      <c r="A40" s="8" t="s">
        <v>32</v>
      </c>
      <c r="B40" s="8"/>
      <c r="C40" s="8"/>
      <c r="D40" s="9">
        <f>D39/(1/Dashboard!B9)</f>
        <v>19</v>
      </c>
      <c r="E40" s="9"/>
      <c r="F40" s="7"/>
      <c r="G40" s="7"/>
    </row>
    <row r="45" spans="1:7">
      <c r="A45" s="12" t="s">
        <v>33</v>
      </c>
      <c r="B45" s="12" t="str">
        <f>Dashboard!B4</f>
        <v>John Doe</v>
      </c>
      <c r="C45" s="12"/>
      <c r="D45" s="12"/>
      <c r="E45" s="12"/>
      <c r="F45" s="12"/>
      <c r="G45" s="12"/>
    </row>
  </sheetData>
  <protectedRanges>
    <protectedRange sqref="B7:C36 F7:G36" name="Range1" securityDescriptor="O:WDG:WDD:(A;;CC;;;S-1-5-21-260190893-2613595265-303615894-1007)(A;;CC;;;S-1-5-21-260190893-2613595265-303615894-1016)"/>
  </protectedRanges>
  <mergeCells count="3">
    <mergeCell ref="A1:G1"/>
    <mergeCell ref="A2:G2"/>
    <mergeCell ref="A3:G3"/>
  </mergeCells>
  <conditionalFormatting sqref="A6:G36">
    <cfRule type="expression" dxfId="24" priority="1">
      <formula>NOT(NETWORKDAYS.INTL($A6,$A6,"0000000",BankHolidays))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0000000-000E-0000-0200-000004000000}">
            <xm:f>OR(WEEKDAY($A6)=1,WEEKDAY($A6)=7,NOT(NETWORKDAYS.INTL($A6,$A6,Dashboard!$B$8)))</xm:f>
            <x14:dxf>
              <fill>
                <patternFill>
                  <bgColor theme="9" tint="0.79998168889431442"/>
                </patternFill>
              </fill>
            </x14:dxf>
          </x14:cfRule>
          <xm:sqref>A6:G36</xm:sqref>
        </x14:conditionalFormatting>
        <x14:conditionalFormatting xmlns:xm="http://schemas.microsoft.com/office/excel/2006/main">
          <x14:cfRule type="iconSet" priority="2" id="{2B579D63-C72D-4620-9008-AFA88451C4C9}">
            <x14:iconSet iconSet="3Symbols2"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0"/>
            </x14:iconSet>
          </x14:cfRule>
          <xm:sqref>F6:F36</xm:sqref>
        </x14:conditionalFormatting>
        <x14:conditionalFormatting xmlns:xm="http://schemas.microsoft.com/office/excel/2006/main">
          <x14:cfRule type="iconSet" priority="3" id="{48FC5A49-F2E3-4658-AAD0-8C82258A83BA}">
            <x14:iconSet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G6:G36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BC646-5386-4606-A032-B3C1AE0707E6}">
  <dimension ref="A1:G45"/>
  <sheetViews>
    <sheetView zoomScale="125" zoomScaleNormal="125" workbookViewId="0">
      <selection activeCell="A3" sqref="A3:G3"/>
    </sheetView>
  </sheetViews>
  <sheetFormatPr baseColWidth="10" defaultColWidth="8.83203125" defaultRowHeight="15"/>
  <cols>
    <col min="1" max="1" width="11.5" customWidth="1"/>
    <col min="2" max="2" width="11.33203125" customWidth="1"/>
    <col min="4" max="4" width="10.5" bestFit="1" customWidth="1"/>
  </cols>
  <sheetData>
    <row r="1" spans="1:7" ht="30">
      <c r="A1" s="31" t="s">
        <v>0</v>
      </c>
      <c r="B1" s="31"/>
      <c r="C1" s="31"/>
      <c r="D1" s="31"/>
      <c r="E1" s="31"/>
      <c r="F1" s="31"/>
      <c r="G1" s="31"/>
    </row>
    <row r="2" spans="1:7">
      <c r="A2" s="32" t="str">
        <f>Dashboard!B1</f>
        <v>Dummy Building, 3rd Floor, 111 Dummy street, Coventry 91020</v>
      </c>
      <c r="B2" s="32"/>
      <c r="C2" s="32"/>
      <c r="D2" s="32"/>
      <c r="E2" s="32"/>
      <c r="F2" s="32"/>
      <c r="G2" s="32"/>
    </row>
    <row r="3" spans="1:7" ht="26.25" customHeight="1">
      <c r="A3" s="33" t="str">
        <f>"Timesheet for: "&amp;Dashboard!B4</f>
        <v>Timesheet for: John Doe</v>
      </c>
      <c r="B3" s="33"/>
      <c r="C3" s="33"/>
      <c r="D3" s="33"/>
      <c r="E3" s="33"/>
      <c r="F3" s="33"/>
      <c r="G3" s="33"/>
    </row>
    <row r="4" spans="1:7">
      <c r="A4" s="1" t="s">
        <v>20</v>
      </c>
      <c r="B4" s="2">
        <f>A6</f>
        <v>45717</v>
      </c>
      <c r="C4" s="1" t="s">
        <v>21</v>
      </c>
      <c r="D4" s="2">
        <f>EOMONTH(B4,0)</f>
        <v>45747</v>
      </c>
      <c r="E4" s="2"/>
      <c r="F4" s="1" t="s">
        <v>22</v>
      </c>
      <c r="G4" s="1">
        <f>NETWORKDAYS.INTL(A6,EOMONTH(A6,0),Dashboard!B8,BankHolidays)</f>
        <v>20</v>
      </c>
    </row>
    <row r="5" spans="1:7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</row>
    <row r="6" spans="1:7">
      <c r="A6" s="10">
        <v>45717</v>
      </c>
      <c r="B6" s="13"/>
      <c r="C6" s="13"/>
      <c r="D6" s="13">
        <f>C6-B6</f>
        <v>0</v>
      </c>
      <c r="E6" s="13"/>
      <c r="F6" s="4"/>
      <c r="G6" s="4"/>
    </row>
    <row r="7" spans="1:7">
      <c r="A7" s="10">
        <v>45718</v>
      </c>
      <c r="B7" s="13"/>
      <c r="C7" s="13"/>
      <c r="D7" s="13">
        <f>C7-B7</f>
        <v>0</v>
      </c>
      <c r="E7" s="13"/>
      <c r="F7" s="4"/>
      <c r="G7" s="4"/>
    </row>
    <row r="8" spans="1:7">
      <c r="A8" s="10">
        <v>45719</v>
      </c>
      <c r="B8" s="13"/>
      <c r="C8" s="13"/>
      <c r="D8" s="13">
        <f t="shared" ref="D8:D36" si="0">C8-B8</f>
        <v>0</v>
      </c>
      <c r="E8" s="13"/>
      <c r="F8" s="4"/>
      <c r="G8" s="4"/>
    </row>
    <row r="9" spans="1:7">
      <c r="A9" s="10">
        <v>45720</v>
      </c>
      <c r="B9" s="13"/>
      <c r="C9" s="13"/>
      <c r="D9" s="13">
        <f t="shared" si="0"/>
        <v>0</v>
      </c>
      <c r="E9" s="13"/>
      <c r="F9" s="4"/>
      <c r="G9" s="4"/>
    </row>
    <row r="10" spans="1:7">
      <c r="A10" s="10">
        <v>45721</v>
      </c>
      <c r="B10" s="13"/>
      <c r="C10" s="13"/>
      <c r="D10" s="13">
        <f t="shared" si="0"/>
        <v>0</v>
      </c>
      <c r="E10" s="13"/>
      <c r="F10" s="4"/>
      <c r="G10" s="4"/>
    </row>
    <row r="11" spans="1:7">
      <c r="A11" s="10">
        <v>45722</v>
      </c>
      <c r="B11" s="13"/>
      <c r="C11" s="13"/>
      <c r="D11" s="13">
        <f t="shared" si="0"/>
        <v>0</v>
      </c>
      <c r="E11" s="13"/>
      <c r="F11" s="4"/>
      <c r="G11" s="4"/>
    </row>
    <row r="12" spans="1:7">
      <c r="A12" s="10">
        <v>45723</v>
      </c>
      <c r="B12" s="13"/>
      <c r="C12" s="13"/>
      <c r="D12" s="13">
        <f t="shared" si="0"/>
        <v>0</v>
      </c>
      <c r="E12" s="13"/>
      <c r="F12" s="4"/>
      <c r="G12" s="4"/>
    </row>
    <row r="13" spans="1:7">
      <c r="A13" s="10">
        <v>45724</v>
      </c>
      <c r="B13" s="13"/>
      <c r="C13" s="13"/>
      <c r="D13" s="13">
        <f t="shared" si="0"/>
        <v>0</v>
      </c>
      <c r="E13" s="13"/>
      <c r="F13" s="4"/>
      <c r="G13" s="4"/>
    </row>
    <row r="14" spans="1:7">
      <c r="A14" s="10">
        <v>45725</v>
      </c>
      <c r="B14" s="13"/>
      <c r="C14" s="13"/>
      <c r="D14" s="13">
        <f t="shared" si="0"/>
        <v>0</v>
      </c>
      <c r="E14" s="13"/>
      <c r="F14" s="4"/>
      <c r="G14" s="4"/>
    </row>
    <row r="15" spans="1:7">
      <c r="A15" s="10">
        <v>45726</v>
      </c>
      <c r="B15" s="13"/>
      <c r="C15" s="13"/>
      <c r="D15" s="13">
        <f t="shared" si="0"/>
        <v>0</v>
      </c>
      <c r="E15" s="13"/>
      <c r="F15" s="4"/>
      <c r="G15" s="4"/>
    </row>
    <row r="16" spans="1:7">
      <c r="A16" s="10">
        <v>45727</v>
      </c>
      <c r="B16" s="13"/>
      <c r="C16" s="13"/>
      <c r="D16" s="13">
        <f t="shared" si="0"/>
        <v>0</v>
      </c>
      <c r="E16" s="13"/>
      <c r="F16" s="4"/>
      <c r="G16" s="4"/>
    </row>
    <row r="17" spans="1:7">
      <c r="A17" s="10">
        <v>45728</v>
      </c>
      <c r="B17" s="13"/>
      <c r="C17" s="13"/>
      <c r="D17" s="13">
        <f t="shared" si="0"/>
        <v>0</v>
      </c>
      <c r="E17" s="13"/>
      <c r="F17" s="4"/>
      <c r="G17" s="4"/>
    </row>
    <row r="18" spans="1:7">
      <c r="A18" s="10">
        <v>45729</v>
      </c>
      <c r="B18" s="13"/>
      <c r="C18" s="13"/>
      <c r="D18" s="13">
        <f t="shared" si="0"/>
        <v>0</v>
      </c>
      <c r="E18" s="13"/>
      <c r="F18" s="4"/>
      <c r="G18" s="4"/>
    </row>
    <row r="19" spans="1:7">
      <c r="A19" s="10">
        <v>45730</v>
      </c>
      <c r="B19" s="13"/>
      <c r="C19" s="13"/>
      <c r="D19" s="13">
        <f t="shared" si="0"/>
        <v>0</v>
      </c>
      <c r="E19" s="13"/>
      <c r="F19" s="4"/>
      <c r="G19" s="4"/>
    </row>
    <row r="20" spans="1:7">
      <c r="A20" s="10">
        <v>45731</v>
      </c>
      <c r="B20" s="13"/>
      <c r="C20" s="13"/>
      <c r="D20" s="13">
        <f t="shared" si="0"/>
        <v>0</v>
      </c>
      <c r="E20" s="13"/>
      <c r="F20" s="4"/>
      <c r="G20" s="4"/>
    </row>
    <row r="21" spans="1:7">
      <c r="A21" s="10">
        <v>45732</v>
      </c>
      <c r="B21" s="13"/>
      <c r="C21" s="13"/>
      <c r="D21" s="13">
        <f t="shared" si="0"/>
        <v>0</v>
      </c>
      <c r="E21" s="13"/>
      <c r="F21" s="4"/>
      <c r="G21" s="4"/>
    </row>
    <row r="22" spans="1:7">
      <c r="A22" s="10">
        <v>45733</v>
      </c>
      <c r="B22" s="13"/>
      <c r="C22" s="13"/>
      <c r="D22" s="13">
        <f t="shared" si="0"/>
        <v>0</v>
      </c>
      <c r="E22" s="13"/>
      <c r="F22" s="4"/>
      <c r="G22" s="4"/>
    </row>
    <row r="23" spans="1:7">
      <c r="A23" s="10">
        <v>45734</v>
      </c>
      <c r="B23" s="13"/>
      <c r="C23" s="13"/>
      <c r="D23" s="13">
        <f t="shared" si="0"/>
        <v>0</v>
      </c>
      <c r="E23" s="13"/>
      <c r="F23" s="4"/>
      <c r="G23" s="4"/>
    </row>
    <row r="24" spans="1:7">
      <c r="A24" s="10">
        <v>45735</v>
      </c>
      <c r="B24" s="13"/>
      <c r="C24" s="13"/>
      <c r="D24" s="13">
        <f t="shared" si="0"/>
        <v>0</v>
      </c>
      <c r="E24" s="13"/>
      <c r="F24" s="4"/>
      <c r="G24" s="4"/>
    </row>
    <row r="25" spans="1:7">
      <c r="A25" s="10">
        <v>45736</v>
      </c>
      <c r="B25" s="13"/>
      <c r="C25" s="13"/>
      <c r="D25" s="13">
        <f t="shared" si="0"/>
        <v>0</v>
      </c>
      <c r="E25" s="13"/>
      <c r="F25" s="4"/>
      <c r="G25" s="4"/>
    </row>
    <row r="26" spans="1:7">
      <c r="A26" s="10">
        <v>45737</v>
      </c>
      <c r="B26" s="13"/>
      <c r="C26" s="13"/>
      <c r="D26" s="13">
        <f t="shared" si="0"/>
        <v>0</v>
      </c>
      <c r="E26" s="13"/>
      <c r="F26" s="4"/>
      <c r="G26" s="4"/>
    </row>
    <row r="27" spans="1:7">
      <c r="A27" s="10">
        <v>45738</v>
      </c>
      <c r="B27" s="13"/>
      <c r="C27" s="13"/>
      <c r="D27" s="13">
        <f t="shared" si="0"/>
        <v>0</v>
      </c>
      <c r="E27" s="13"/>
      <c r="F27" s="4"/>
      <c r="G27" s="4"/>
    </row>
    <row r="28" spans="1:7">
      <c r="A28" s="10">
        <v>45739</v>
      </c>
      <c r="B28" s="13"/>
      <c r="C28" s="13"/>
      <c r="D28" s="13">
        <f t="shared" si="0"/>
        <v>0</v>
      </c>
      <c r="E28" s="13"/>
      <c r="F28" s="4"/>
      <c r="G28" s="4"/>
    </row>
    <row r="29" spans="1:7">
      <c r="A29" s="10">
        <v>45740</v>
      </c>
      <c r="B29" s="13"/>
      <c r="C29" s="13"/>
      <c r="D29" s="13">
        <f t="shared" si="0"/>
        <v>0</v>
      </c>
      <c r="E29" s="13"/>
      <c r="F29" s="4"/>
      <c r="G29" s="4"/>
    </row>
    <row r="30" spans="1:7">
      <c r="A30" s="10">
        <v>45741</v>
      </c>
      <c r="B30" s="13"/>
      <c r="C30" s="13"/>
      <c r="D30" s="13">
        <f t="shared" si="0"/>
        <v>0</v>
      </c>
      <c r="E30" s="13"/>
      <c r="F30" s="4"/>
      <c r="G30" s="4"/>
    </row>
    <row r="31" spans="1:7">
      <c r="A31" s="10">
        <v>45742</v>
      </c>
      <c r="B31" s="13"/>
      <c r="C31" s="13"/>
      <c r="D31" s="13">
        <f t="shared" si="0"/>
        <v>0</v>
      </c>
      <c r="E31" s="13"/>
      <c r="F31" s="4"/>
      <c r="G31" s="4"/>
    </row>
    <row r="32" spans="1:7">
      <c r="A32" s="10">
        <v>45743</v>
      </c>
      <c r="B32" s="13"/>
      <c r="C32" s="13"/>
      <c r="D32" s="13">
        <f t="shared" si="0"/>
        <v>0</v>
      </c>
      <c r="E32" s="13"/>
      <c r="F32" s="4"/>
      <c r="G32" s="4"/>
    </row>
    <row r="33" spans="1:7">
      <c r="A33" s="10">
        <v>45744</v>
      </c>
      <c r="B33" s="13"/>
      <c r="C33" s="13"/>
      <c r="D33" s="13">
        <f t="shared" si="0"/>
        <v>0</v>
      </c>
      <c r="E33" s="13"/>
      <c r="F33" s="4"/>
      <c r="G33" s="4"/>
    </row>
    <row r="34" spans="1:7">
      <c r="A34" s="10">
        <v>45745</v>
      </c>
      <c r="B34" s="13"/>
      <c r="C34" s="13"/>
      <c r="D34" s="13">
        <f t="shared" si="0"/>
        <v>0</v>
      </c>
      <c r="E34" s="13"/>
      <c r="F34" s="4"/>
      <c r="G34" s="4"/>
    </row>
    <row r="35" spans="1:7">
      <c r="A35" s="10">
        <v>45746</v>
      </c>
      <c r="B35" s="13"/>
      <c r="C35" s="13"/>
      <c r="D35" s="13">
        <f t="shared" si="0"/>
        <v>0</v>
      </c>
      <c r="E35" s="13"/>
      <c r="F35" s="4"/>
      <c r="G35" s="4"/>
    </row>
    <row r="36" spans="1:7">
      <c r="A36" s="10">
        <v>45747</v>
      </c>
      <c r="B36" s="13"/>
      <c r="C36" s="13"/>
      <c r="D36" s="13">
        <f t="shared" si="0"/>
        <v>0</v>
      </c>
      <c r="E36" s="13"/>
      <c r="F36" s="4"/>
      <c r="G36" s="4"/>
    </row>
    <row r="37" spans="1:7">
      <c r="A37" s="5" t="s">
        <v>30</v>
      </c>
      <c r="B37" s="5"/>
      <c r="C37" s="5"/>
      <c r="D37" s="6">
        <f>SUM(D6:D36)</f>
        <v>0</v>
      </c>
      <c r="E37" s="6">
        <f>SUM(E6:E36)</f>
        <v>0</v>
      </c>
      <c r="F37" s="7">
        <f t="shared" ref="F37:G37" si="1">SUM(F6:F36)</f>
        <v>0</v>
      </c>
      <c r="G37" s="7">
        <f t="shared" si="1"/>
        <v>0</v>
      </c>
    </row>
    <row r="38" spans="1:7">
      <c r="A38" s="5" t="s">
        <v>4</v>
      </c>
      <c r="B38" s="5"/>
      <c r="C38" s="5"/>
      <c r="D38" s="6">
        <f>IF(((A6-Dashboard!B12)&gt;=0),G4*(1/(Dashboard!B9))-F37*(1/(Dashboard!B9))-G37*(1/(Dashboard!B9)),0)</f>
        <v>6.6666666666666661</v>
      </c>
      <c r="E38" s="6"/>
      <c r="F38" s="7">
        <f>'February 25'!F39</f>
        <v>7</v>
      </c>
      <c r="G38" s="7">
        <f>'February 25'!G39</f>
        <v>26</v>
      </c>
    </row>
    <row r="39" spans="1:7">
      <c r="A39" s="5" t="s">
        <v>31</v>
      </c>
      <c r="B39" s="5"/>
      <c r="C39" s="5"/>
      <c r="D39" s="6">
        <f>D38-D37-E37</f>
        <v>6.6666666666666661</v>
      </c>
      <c r="E39" s="6"/>
      <c r="F39" s="7">
        <f>F38-F37</f>
        <v>7</v>
      </c>
      <c r="G39" s="7">
        <f>G38-G37</f>
        <v>26</v>
      </c>
    </row>
    <row r="40" spans="1:7">
      <c r="A40" s="8" t="s">
        <v>32</v>
      </c>
      <c r="B40" s="8"/>
      <c r="C40" s="8"/>
      <c r="D40" s="9">
        <f>D39/(1/Dashboard!B9)</f>
        <v>20</v>
      </c>
      <c r="E40" s="9"/>
      <c r="F40" s="7"/>
      <c r="G40" s="7"/>
    </row>
    <row r="45" spans="1:7">
      <c r="A45" s="12" t="s">
        <v>33</v>
      </c>
      <c r="B45" s="12" t="str">
        <f>Dashboard!B4</f>
        <v>John Doe</v>
      </c>
      <c r="C45" s="12"/>
      <c r="D45" s="12"/>
      <c r="E45" s="12"/>
      <c r="F45" s="12"/>
      <c r="G45" s="12"/>
    </row>
  </sheetData>
  <protectedRanges>
    <protectedRange sqref="F7:G36 B7:C36" name="Range1" securityDescriptor="O:WDG:WDD:(A;;CC;;;S-1-5-21-260190893-2613595265-303615894-1007)(A;;CC;;;S-1-5-21-260190893-2613595265-303615894-1016)"/>
  </protectedRanges>
  <mergeCells count="3">
    <mergeCell ref="A1:G1"/>
    <mergeCell ref="A2:G2"/>
    <mergeCell ref="A3:G3"/>
  </mergeCells>
  <conditionalFormatting sqref="A6:G36">
    <cfRule type="expression" dxfId="22" priority="1">
      <formula>NOT(NETWORKDAYS.INTL($A6,$A6,"0000000",BankHolidays))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0000000-000E-0000-0300-000004000000}">
            <xm:f>OR(WEEKDAY($A6)=1,WEEKDAY($A6)=7,NOT(NETWORKDAYS.INTL($A6,$A6,Dashboard!$B$8)))</xm:f>
            <x14:dxf>
              <fill>
                <patternFill>
                  <bgColor theme="9" tint="0.79998168889431442"/>
                </patternFill>
              </fill>
            </x14:dxf>
          </x14:cfRule>
          <xm:sqref>A6:G36</xm:sqref>
        </x14:conditionalFormatting>
        <x14:conditionalFormatting xmlns:xm="http://schemas.microsoft.com/office/excel/2006/main">
          <x14:cfRule type="iconSet" priority="2" id="{FCBA17B7-8419-49E3-8E22-668202DD30D5}">
            <x14:iconSet iconSet="3Symbols2"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0"/>
            </x14:iconSet>
          </x14:cfRule>
          <xm:sqref>F6:F36</xm:sqref>
        </x14:conditionalFormatting>
        <x14:conditionalFormatting xmlns:xm="http://schemas.microsoft.com/office/excel/2006/main">
          <x14:cfRule type="iconSet" priority="3" id="{61A40CFB-7273-4ADC-9DBB-F81457B03F43}">
            <x14:iconSet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G6:G36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5AE8E-E1E1-4666-A9D0-C9EE8F8979EE}">
  <dimension ref="A1:G45"/>
  <sheetViews>
    <sheetView zoomScale="125" zoomScaleNormal="125" workbookViewId="0">
      <selection activeCell="A3" sqref="A3:G3"/>
    </sheetView>
  </sheetViews>
  <sheetFormatPr baseColWidth="10" defaultColWidth="8.83203125" defaultRowHeight="15"/>
  <cols>
    <col min="1" max="1" width="11.5" customWidth="1"/>
    <col min="2" max="2" width="11.33203125" customWidth="1"/>
    <col min="4" max="4" width="10.5" bestFit="1" customWidth="1"/>
  </cols>
  <sheetData>
    <row r="1" spans="1:7" ht="30">
      <c r="A1" s="31" t="s">
        <v>0</v>
      </c>
      <c r="B1" s="31"/>
      <c r="C1" s="31"/>
      <c r="D1" s="31"/>
      <c r="E1" s="31"/>
      <c r="F1" s="31"/>
      <c r="G1" s="31"/>
    </row>
    <row r="2" spans="1:7">
      <c r="A2" s="32" t="str">
        <f>Dashboard!B1</f>
        <v>Dummy Building, 3rd Floor, 111 Dummy street, Coventry 91020</v>
      </c>
      <c r="B2" s="32"/>
      <c r="C2" s="32"/>
      <c r="D2" s="32"/>
      <c r="E2" s="32"/>
      <c r="F2" s="32"/>
      <c r="G2" s="32"/>
    </row>
    <row r="3" spans="1:7" ht="26.25" customHeight="1">
      <c r="A3" s="33" t="str">
        <f>"Timesheet for: "&amp;Dashboard!B4</f>
        <v>Timesheet for: John Doe</v>
      </c>
      <c r="B3" s="33"/>
      <c r="C3" s="33"/>
      <c r="D3" s="33"/>
      <c r="E3" s="33"/>
      <c r="F3" s="33"/>
      <c r="G3" s="33"/>
    </row>
    <row r="4" spans="1:7">
      <c r="A4" s="1" t="s">
        <v>20</v>
      </c>
      <c r="B4" s="2">
        <f>A6</f>
        <v>45748</v>
      </c>
      <c r="C4" s="1" t="s">
        <v>21</v>
      </c>
      <c r="D4" s="2">
        <f>EOMONTH(B4,0)</f>
        <v>45777</v>
      </c>
      <c r="E4" s="2"/>
      <c r="F4" s="1" t="s">
        <v>22</v>
      </c>
      <c r="G4" s="1">
        <f>NETWORKDAYS.INTL(A6,EOMONTH(A6,0),Dashboard!B8,BankHolidays)</f>
        <v>21</v>
      </c>
    </row>
    <row r="5" spans="1:7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</row>
    <row r="6" spans="1:7">
      <c r="A6" s="10">
        <v>45748</v>
      </c>
      <c r="B6" s="13"/>
      <c r="C6" s="13"/>
      <c r="D6" s="13">
        <f>C6-B6</f>
        <v>0</v>
      </c>
      <c r="E6" s="13"/>
      <c r="F6" s="4"/>
      <c r="G6" s="4"/>
    </row>
    <row r="7" spans="1:7">
      <c r="A7" s="10">
        <v>45749</v>
      </c>
      <c r="B7" s="13"/>
      <c r="C7" s="13"/>
      <c r="D7" s="13">
        <f>C7-B7</f>
        <v>0</v>
      </c>
      <c r="E7" s="13"/>
      <c r="F7" s="4"/>
      <c r="G7" s="4"/>
    </row>
    <row r="8" spans="1:7">
      <c r="A8" s="10">
        <v>45750</v>
      </c>
      <c r="B8" s="13"/>
      <c r="C8" s="13"/>
      <c r="D8" s="13">
        <f t="shared" ref="D8:D36" si="0">C8-B8</f>
        <v>0</v>
      </c>
      <c r="E8" s="13"/>
      <c r="F8" s="4"/>
      <c r="G8" s="4"/>
    </row>
    <row r="9" spans="1:7">
      <c r="A9" s="10">
        <v>45751</v>
      </c>
      <c r="B9" s="13"/>
      <c r="C9" s="13"/>
      <c r="D9" s="13">
        <f t="shared" si="0"/>
        <v>0</v>
      </c>
      <c r="E9" s="13"/>
      <c r="F9" s="4"/>
      <c r="G9" s="4"/>
    </row>
    <row r="10" spans="1:7">
      <c r="A10" s="10">
        <v>45752</v>
      </c>
      <c r="B10" s="13"/>
      <c r="C10" s="13"/>
      <c r="D10" s="13">
        <f t="shared" si="0"/>
        <v>0</v>
      </c>
      <c r="E10" s="13"/>
      <c r="F10" s="4"/>
      <c r="G10" s="4"/>
    </row>
    <row r="11" spans="1:7">
      <c r="A11" s="10">
        <v>45753</v>
      </c>
      <c r="B11" s="13"/>
      <c r="C11" s="13"/>
      <c r="D11" s="13">
        <f t="shared" si="0"/>
        <v>0</v>
      </c>
      <c r="E11" s="13"/>
      <c r="F11" s="4"/>
      <c r="G11" s="4"/>
    </row>
    <row r="12" spans="1:7">
      <c r="A12" s="10">
        <v>45754</v>
      </c>
      <c r="B12" s="13"/>
      <c r="C12" s="13"/>
      <c r="D12" s="13">
        <f t="shared" si="0"/>
        <v>0</v>
      </c>
      <c r="E12" s="13"/>
      <c r="F12" s="4"/>
      <c r="G12" s="4"/>
    </row>
    <row r="13" spans="1:7">
      <c r="A13" s="10">
        <v>45755</v>
      </c>
      <c r="B13" s="13"/>
      <c r="C13" s="13"/>
      <c r="D13" s="13">
        <f t="shared" si="0"/>
        <v>0</v>
      </c>
      <c r="E13" s="13"/>
      <c r="F13" s="4"/>
      <c r="G13" s="4"/>
    </row>
    <row r="14" spans="1:7">
      <c r="A14" s="10">
        <v>45756</v>
      </c>
      <c r="B14" s="13"/>
      <c r="C14" s="13"/>
      <c r="D14" s="13">
        <f t="shared" si="0"/>
        <v>0</v>
      </c>
      <c r="E14" s="13"/>
      <c r="F14" s="4"/>
      <c r="G14" s="4"/>
    </row>
    <row r="15" spans="1:7">
      <c r="A15" s="10">
        <v>45757</v>
      </c>
      <c r="B15" s="13"/>
      <c r="C15" s="13"/>
      <c r="D15" s="13">
        <f t="shared" si="0"/>
        <v>0</v>
      </c>
      <c r="E15" s="13"/>
      <c r="F15" s="4"/>
      <c r="G15" s="4"/>
    </row>
    <row r="16" spans="1:7">
      <c r="A16" s="10">
        <v>45758</v>
      </c>
      <c r="B16" s="13"/>
      <c r="C16" s="13"/>
      <c r="D16" s="13">
        <f t="shared" si="0"/>
        <v>0</v>
      </c>
      <c r="E16" s="13"/>
      <c r="F16" s="4"/>
      <c r="G16" s="4"/>
    </row>
    <row r="17" spans="1:7">
      <c r="A17" s="10">
        <v>45759</v>
      </c>
      <c r="B17" s="13"/>
      <c r="C17" s="13"/>
      <c r="D17" s="13">
        <f t="shared" si="0"/>
        <v>0</v>
      </c>
      <c r="E17" s="13"/>
      <c r="F17" s="4"/>
      <c r="G17" s="4"/>
    </row>
    <row r="18" spans="1:7">
      <c r="A18" s="10">
        <v>45760</v>
      </c>
      <c r="B18" s="13"/>
      <c r="C18" s="13"/>
      <c r="D18" s="13">
        <f t="shared" si="0"/>
        <v>0</v>
      </c>
      <c r="E18" s="13"/>
      <c r="F18" s="4"/>
      <c r="G18" s="4"/>
    </row>
    <row r="19" spans="1:7">
      <c r="A19" s="10">
        <v>45761</v>
      </c>
      <c r="B19" s="13"/>
      <c r="C19" s="13"/>
      <c r="D19" s="13">
        <f t="shared" si="0"/>
        <v>0</v>
      </c>
      <c r="E19" s="13"/>
      <c r="F19" s="4"/>
      <c r="G19" s="4"/>
    </row>
    <row r="20" spans="1:7">
      <c r="A20" s="10">
        <v>45762</v>
      </c>
      <c r="B20" s="13"/>
      <c r="C20" s="13"/>
      <c r="D20" s="13">
        <f t="shared" si="0"/>
        <v>0</v>
      </c>
      <c r="E20" s="13"/>
      <c r="F20" s="4"/>
      <c r="G20" s="4"/>
    </row>
    <row r="21" spans="1:7">
      <c r="A21" s="10">
        <v>45763</v>
      </c>
      <c r="B21" s="13"/>
      <c r="C21" s="13"/>
      <c r="D21" s="13">
        <f t="shared" si="0"/>
        <v>0</v>
      </c>
      <c r="E21" s="13"/>
      <c r="F21" s="4"/>
      <c r="G21" s="4"/>
    </row>
    <row r="22" spans="1:7">
      <c r="A22" s="10">
        <v>45764</v>
      </c>
      <c r="B22" s="13"/>
      <c r="C22" s="13"/>
      <c r="D22" s="13">
        <f t="shared" si="0"/>
        <v>0</v>
      </c>
      <c r="E22" s="13"/>
      <c r="F22" s="4"/>
      <c r="G22" s="4"/>
    </row>
    <row r="23" spans="1:7">
      <c r="A23" s="10">
        <v>45765</v>
      </c>
      <c r="B23" s="13"/>
      <c r="C23" s="13"/>
      <c r="D23" s="13">
        <f t="shared" si="0"/>
        <v>0</v>
      </c>
      <c r="E23" s="13"/>
      <c r="F23" s="4"/>
      <c r="G23" s="4"/>
    </row>
    <row r="24" spans="1:7">
      <c r="A24" s="10">
        <v>45766</v>
      </c>
      <c r="B24" s="13"/>
      <c r="C24" s="13"/>
      <c r="D24" s="13">
        <f t="shared" si="0"/>
        <v>0</v>
      </c>
      <c r="E24" s="13"/>
      <c r="F24" s="4"/>
      <c r="G24" s="4"/>
    </row>
    <row r="25" spans="1:7">
      <c r="A25" s="10">
        <v>45767</v>
      </c>
      <c r="B25" s="13"/>
      <c r="C25" s="13"/>
      <c r="D25" s="13">
        <f t="shared" si="0"/>
        <v>0</v>
      </c>
      <c r="E25" s="13"/>
      <c r="F25" s="4"/>
      <c r="G25" s="4"/>
    </row>
    <row r="26" spans="1:7">
      <c r="A26" s="10">
        <v>45768</v>
      </c>
      <c r="B26" s="13"/>
      <c r="C26" s="13"/>
      <c r="D26" s="13">
        <f t="shared" si="0"/>
        <v>0</v>
      </c>
      <c r="E26" s="13"/>
      <c r="F26" s="4"/>
      <c r="G26" s="4"/>
    </row>
    <row r="27" spans="1:7">
      <c r="A27" s="10">
        <v>45769</v>
      </c>
      <c r="B27" s="13"/>
      <c r="C27" s="13"/>
      <c r="D27" s="13">
        <f t="shared" si="0"/>
        <v>0</v>
      </c>
      <c r="E27" s="13"/>
      <c r="F27" s="4"/>
      <c r="G27" s="4"/>
    </row>
    <row r="28" spans="1:7">
      <c r="A28" s="10">
        <v>45770</v>
      </c>
      <c r="B28" s="13"/>
      <c r="C28" s="13"/>
      <c r="D28" s="13">
        <f t="shared" si="0"/>
        <v>0</v>
      </c>
      <c r="E28" s="13"/>
      <c r="F28" s="4"/>
      <c r="G28" s="4"/>
    </row>
    <row r="29" spans="1:7">
      <c r="A29" s="10">
        <v>45771</v>
      </c>
      <c r="B29" s="13"/>
      <c r="C29" s="13"/>
      <c r="D29" s="13">
        <f t="shared" si="0"/>
        <v>0</v>
      </c>
      <c r="E29" s="13"/>
      <c r="F29" s="4"/>
      <c r="G29" s="4"/>
    </row>
    <row r="30" spans="1:7">
      <c r="A30" s="10">
        <v>45772</v>
      </c>
      <c r="B30" s="13"/>
      <c r="C30" s="13"/>
      <c r="D30" s="13">
        <f t="shared" si="0"/>
        <v>0</v>
      </c>
      <c r="E30" s="13"/>
      <c r="F30" s="4"/>
      <c r="G30" s="4"/>
    </row>
    <row r="31" spans="1:7">
      <c r="A31" s="10">
        <v>45773</v>
      </c>
      <c r="B31" s="13"/>
      <c r="C31" s="13"/>
      <c r="D31" s="13">
        <f t="shared" si="0"/>
        <v>0</v>
      </c>
      <c r="E31" s="13"/>
      <c r="F31" s="4"/>
      <c r="G31" s="4"/>
    </row>
    <row r="32" spans="1:7">
      <c r="A32" s="10">
        <v>45774</v>
      </c>
      <c r="B32" s="13"/>
      <c r="C32" s="13"/>
      <c r="D32" s="13">
        <f t="shared" si="0"/>
        <v>0</v>
      </c>
      <c r="E32" s="13"/>
      <c r="F32" s="4"/>
      <c r="G32" s="4"/>
    </row>
    <row r="33" spans="1:7">
      <c r="A33" s="10">
        <v>45775</v>
      </c>
      <c r="B33" s="13"/>
      <c r="C33" s="13"/>
      <c r="D33" s="13">
        <f t="shared" si="0"/>
        <v>0</v>
      </c>
      <c r="E33" s="13"/>
      <c r="F33" s="4"/>
      <c r="G33" s="4"/>
    </row>
    <row r="34" spans="1:7">
      <c r="A34" s="10">
        <v>45776</v>
      </c>
      <c r="B34" s="13"/>
      <c r="C34" s="13"/>
      <c r="D34" s="13">
        <f t="shared" si="0"/>
        <v>0</v>
      </c>
      <c r="E34" s="13"/>
      <c r="F34" s="4"/>
      <c r="G34" s="4"/>
    </row>
    <row r="35" spans="1:7">
      <c r="A35" s="10">
        <v>45777</v>
      </c>
      <c r="B35" s="13"/>
      <c r="C35" s="13"/>
      <c r="D35" s="13">
        <f t="shared" si="0"/>
        <v>0</v>
      </c>
      <c r="E35" s="13"/>
      <c r="F35" s="4"/>
      <c r="G35" s="4"/>
    </row>
    <row r="36" spans="1:7">
      <c r="A36" s="10"/>
      <c r="B36" s="13"/>
      <c r="C36" s="13"/>
      <c r="D36" s="13">
        <f t="shared" si="0"/>
        <v>0</v>
      </c>
      <c r="E36" s="13"/>
      <c r="F36" s="4"/>
      <c r="G36" s="4"/>
    </row>
    <row r="37" spans="1:7">
      <c r="A37" s="5" t="s">
        <v>30</v>
      </c>
      <c r="B37" s="5"/>
      <c r="C37" s="5"/>
      <c r="D37" s="6">
        <f>SUM(D6:D36)</f>
        <v>0</v>
      </c>
      <c r="E37" s="6">
        <f>SUM(E6:E36)</f>
        <v>0</v>
      </c>
      <c r="F37" s="7">
        <f t="shared" ref="F37:G37" si="1">SUM(F6:F36)</f>
        <v>0</v>
      </c>
      <c r="G37" s="7">
        <f t="shared" si="1"/>
        <v>0</v>
      </c>
    </row>
    <row r="38" spans="1:7">
      <c r="A38" s="5" t="s">
        <v>4</v>
      </c>
      <c r="B38" s="5"/>
      <c r="C38" s="5"/>
      <c r="D38" s="6">
        <f>IF(((A6-Dashboard!B12)&gt;=0),G4*(1/(Dashboard!B9))-F37*(1/(Dashboard!B9))-G37*(1/(Dashboard!B9)),0)</f>
        <v>7</v>
      </c>
      <c r="E38" s="6"/>
      <c r="F38" s="7">
        <f>'March 25'!F39</f>
        <v>7</v>
      </c>
      <c r="G38" s="7">
        <f>'March 25'!G39</f>
        <v>26</v>
      </c>
    </row>
    <row r="39" spans="1:7">
      <c r="A39" s="5" t="s">
        <v>31</v>
      </c>
      <c r="B39" s="5"/>
      <c r="C39" s="5"/>
      <c r="D39" s="6">
        <f>D38-D37-E37</f>
        <v>7</v>
      </c>
      <c r="E39" s="6"/>
      <c r="F39" s="7">
        <f>F38-F37</f>
        <v>7</v>
      </c>
      <c r="G39" s="7">
        <f>G38-G37</f>
        <v>26</v>
      </c>
    </row>
    <row r="40" spans="1:7">
      <c r="A40" s="8" t="s">
        <v>32</v>
      </c>
      <c r="B40" s="8"/>
      <c r="C40" s="8"/>
      <c r="D40" s="9">
        <f>D39/(1/Dashboard!B9)</f>
        <v>21</v>
      </c>
      <c r="E40" s="9"/>
      <c r="F40" s="7"/>
      <c r="G40" s="7"/>
    </row>
    <row r="45" spans="1:7">
      <c r="A45" s="12" t="s">
        <v>33</v>
      </c>
      <c r="B45" s="12" t="str">
        <f>Dashboard!B4</f>
        <v>John Doe</v>
      </c>
      <c r="C45" s="12"/>
      <c r="D45" s="12"/>
      <c r="E45" s="12"/>
      <c r="F45" s="12"/>
      <c r="G45" s="12"/>
    </row>
  </sheetData>
  <protectedRanges>
    <protectedRange sqref="B7:C36 F7:G36" name="Range1" securityDescriptor="O:WDG:WDD:(A;;CC;;;S-1-5-21-260190893-2613595265-303615894-1007)(A;;CC;;;S-1-5-21-260190893-2613595265-303615894-1016)"/>
  </protectedRanges>
  <mergeCells count="3">
    <mergeCell ref="A1:G1"/>
    <mergeCell ref="A2:G2"/>
    <mergeCell ref="A3:G3"/>
  </mergeCells>
  <conditionalFormatting sqref="A6:G36">
    <cfRule type="expression" dxfId="20" priority="1">
      <formula>NOT(NETWORKDAYS.INTL($A6,$A6,"0000000",BankHolidays))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0000000-000E-0000-0400-000004000000}">
            <xm:f>OR(WEEKDAY($A6)=1,WEEKDAY($A6)=7,NOT(NETWORKDAYS.INTL($A6,$A6,Dashboard!$B$8)))</xm:f>
            <x14:dxf>
              <fill>
                <patternFill>
                  <bgColor theme="9" tint="0.79998168889431442"/>
                </patternFill>
              </fill>
            </x14:dxf>
          </x14:cfRule>
          <xm:sqref>A6:G36</xm:sqref>
        </x14:conditionalFormatting>
        <x14:conditionalFormatting xmlns:xm="http://schemas.microsoft.com/office/excel/2006/main">
          <x14:cfRule type="iconSet" priority="2" id="{3305ADDD-9F16-400B-8E35-2FB4946DEAD6}">
            <x14:iconSet iconSet="3Symbols2"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0"/>
            </x14:iconSet>
          </x14:cfRule>
          <xm:sqref>F6:F36</xm:sqref>
        </x14:conditionalFormatting>
        <x14:conditionalFormatting xmlns:xm="http://schemas.microsoft.com/office/excel/2006/main">
          <x14:cfRule type="iconSet" priority="3" id="{356B212D-E050-4151-8E62-C6DECABB3118}">
            <x14:iconSet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G6:G36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71A35-534B-4CC1-905A-23E9AA3C5EF4}">
  <dimension ref="A1:G45"/>
  <sheetViews>
    <sheetView zoomScale="125" zoomScaleNormal="125" workbookViewId="0">
      <selection activeCell="A3" sqref="A3:G3"/>
    </sheetView>
  </sheetViews>
  <sheetFormatPr baseColWidth="10" defaultColWidth="8.83203125" defaultRowHeight="15"/>
  <cols>
    <col min="1" max="1" width="11.5" customWidth="1"/>
    <col min="2" max="2" width="11.33203125" customWidth="1"/>
    <col min="4" max="4" width="12.5" customWidth="1"/>
  </cols>
  <sheetData>
    <row r="1" spans="1:7" ht="30">
      <c r="A1" s="31" t="s">
        <v>0</v>
      </c>
      <c r="B1" s="31"/>
      <c r="C1" s="31"/>
      <c r="D1" s="31"/>
      <c r="E1" s="31"/>
      <c r="F1" s="31"/>
      <c r="G1" s="31"/>
    </row>
    <row r="2" spans="1:7">
      <c r="A2" s="32" t="str">
        <f>Dashboard!B1</f>
        <v>Dummy Building, 3rd Floor, 111 Dummy street, Coventry 91020</v>
      </c>
      <c r="B2" s="32"/>
      <c r="C2" s="32"/>
      <c r="D2" s="32"/>
      <c r="E2" s="32"/>
      <c r="F2" s="32"/>
      <c r="G2" s="32"/>
    </row>
    <row r="3" spans="1:7" ht="26.25" customHeight="1">
      <c r="A3" s="33" t="str">
        <f>"Timesheet for: "&amp;Dashboard!B4</f>
        <v>Timesheet for: John Doe</v>
      </c>
      <c r="B3" s="33"/>
      <c r="C3" s="33"/>
      <c r="D3" s="33"/>
      <c r="E3" s="33"/>
      <c r="F3" s="33"/>
      <c r="G3" s="33"/>
    </row>
    <row r="4" spans="1:7">
      <c r="A4" s="1" t="s">
        <v>20</v>
      </c>
      <c r="B4" s="2">
        <f>A6</f>
        <v>45778</v>
      </c>
      <c r="C4" s="1" t="s">
        <v>21</v>
      </c>
      <c r="D4" s="2">
        <f>EOMONTH(B4,0)</f>
        <v>45808</v>
      </c>
      <c r="E4" s="2"/>
      <c r="F4" s="1" t="s">
        <v>22</v>
      </c>
      <c r="G4" s="1">
        <f>NETWORKDAYS.INTL(A6,EOMONTH(A6,0),Dashboard!B8,BankHolidays)</f>
        <v>21</v>
      </c>
    </row>
    <row r="5" spans="1:7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</row>
    <row r="6" spans="1:7">
      <c r="A6" s="10">
        <v>45778</v>
      </c>
      <c r="B6" s="13"/>
      <c r="C6" s="13"/>
      <c r="D6" s="13">
        <f>C6-B6</f>
        <v>0</v>
      </c>
      <c r="E6" s="13"/>
      <c r="F6" s="4"/>
      <c r="G6" s="4"/>
    </row>
    <row r="7" spans="1:7">
      <c r="A7" s="10">
        <v>45779</v>
      </c>
      <c r="B7" s="14"/>
      <c r="C7" s="14"/>
      <c r="D7" s="13">
        <f>C7-B7</f>
        <v>0</v>
      </c>
      <c r="E7" s="13"/>
      <c r="F7" s="4"/>
      <c r="G7" s="4"/>
    </row>
    <row r="8" spans="1:7">
      <c r="A8" s="10">
        <v>45780</v>
      </c>
      <c r="B8" s="14"/>
      <c r="C8" s="14"/>
      <c r="D8" s="13">
        <f t="shared" ref="D8:D36" si="0">C8-B8</f>
        <v>0</v>
      </c>
      <c r="E8" s="13"/>
      <c r="F8" s="4"/>
      <c r="G8" s="4"/>
    </row>
    <row r="9" spans="1:7">
      <c r="A9" s="10">
        <v>45781</v>
      </c>
      <c r="B9" s="13"/>
      <c r="C9" s="13"/>
      <c r="D9" s="13">
        <f t="shared" si="0"/>
        <v>0</v>
      </c>
      <c r="E9" s="13"/>
      <c r="F9" s="4"/>
      <c r="G9" s="4"/>
    </row>
    <row r="10" spans="1:7">
      <c r="A10" s="10">
        <v>45782</v>
      </c>
      <c r="B10" s="13"/>
      <c r="C10" s="13"/>
      <c r="D10" s="13">
        <f t="shared" si="0"/>
        <v>0</v>
      </c>
      <c r="E10" s="13"/>
      <c r="F10" s="4"/>
      <c r="G10" s="4"/>
    </row>
    <row r="11" spans="1:7">
      <c r="A11" s="10">
        <v>45783</v>
      </c>
      <c r="B11" s="13"/>
      <c r="C11" s="13"/>
      <c r="D11" s="13">
        <f t="shared" si="0"/>
        <v>0</v>
      </c>
      <c r="E11" s="13"/>
      <c r="F11" s="4"/>
      <c r="G11" s="4"/>
    </row>
    <row r="12" spans="1:7">
      <c r="A12" s="10">
        <v>45784</v>
      </c>
      <c r="B12" s="13"/>
      <c r="C12" s="13"/>
      <c r="D12" s="13">
        <f t="shared" si="0"/>
        <v>0</v>
      </c>
      <c r="E12" s="13"/>
      <c r="F12" s="4"/>
      <c r="G12" s="4"/>
    </row>
    <row r="13" spans="1:7">
      <c r="A13" s="10">
        <v>45785</v>
      </c>
      <c r="B13" s="13"/>
      <c r="C13" s="13"/>
      <c r="D13" s="13">
        <f t="shared" si="0"/>
        <v>0</v>
      </c>
      <c r="E13" s="13"/>
      <c r="F13" s="4"/>
      <c r="G13" s="4"/>
    </row>
    <row r="14" spans="1:7">
      <c r="A14" s="10">
        <v>45786</v>
      </c>
      <c r="B14" s="13"/>
      <c r="C14" s="13"/>
      <c r="D14" s="13">
        <f t="shared" si="0"/>
        <v>0</v>
      </c>
      <c r="E14" s="13"/>
      <c r="F14" s="4"/>
      <c r="G14" s="4"/>
    </row>
    <row r="15" spans="1:7">
      <c r="A15" s="10">
        <v>45787</v>
      </c>
      <c r="B15" s="13"/>
      <c r="C15" s="13"/>
      <c r="D15" s="13">
        <f t="shared" si="0"/>
        <v>0</v>
      </c>
      <c r="E15" s="13"/>
      <c r="F15" s="4"/>
      <c r="G15" s="4"/>
    </row>
    <row r="16" spans="1:7">
      <c r="A16" s="10">
        <v>45788</v>
      </c>
      <c r="B16" s="13"/>
      <c r="C16" s="13"/>
      <c r="D16" s="13">
        <f t="shared" si="0"/>
        <v>0</v>
      </c>
      <c r="E16" s="13"/>
      <c r="F16" s="4"/>
      <c r="G16" s="4"/>
    </row>
    <row r="17" spans="1:7">
      <c r="A17" s="10">
        <v>45789</v>
      </c>
      <c r="B17" s="13"/>
      <c r="C17" s="13"/>
      <c r="D17" s="13">
        <f t="shared" si="0"/>
        <v>0</v>
      </c>
      <c r="E17" s="13"/>
      <c r="F17" s="4"/>
      <c r="G17" s="4"/>
    </row>
    <row r="18" spans="1:7">
      <c r="A18" s="10">
        <v>45790</v>
      </c>
      <c r="B18" s="13"/>
      <c r="C18" s="13"/>
      <c r="D18" s="13">
        <f t="shared" si="0"/>
        <v>0</v>
      </c>
      <c r="E18" s="13"/>
      <c r="F18" s="4"/>
      <c r="G18" s="4"/>
    </row>
    <row r="19" spans="1:7">
      <c r="A19" s="10">
        <v>45791</v>
      </c>
      <c r="B19" s="13"/>
      <c r="C19" s="13"/>
      <c r="D19" s="13">
        <f t="shared" si="0"/>
        <v>0</v>
      </c>
      <c r="E19" s="13"/>
      <c r="F19" s="4"/>
      <c r="G19" s="4"/>
    </row>
    <row r="20" spans="1:7">
      <c r="A20" s="10">
        <v>45792</v>
      </c>
      <c r="B20" s="13"/>
      <c r="C20" s="13"/>
      <c r="D20" s="13">
        <f t="shared" si="0"/>
        <v>0</v>
      </c>
      <c r="E20" s="13"/>
      <c r="F20" s="4"/>
      <c r="G20" s="4"/>
    </row>
    <row r="21" spans="1:7">
      <c r="A21" s="10">
        <v>45793</v>
      </c>
      <c r="B21" s="13"/>
      <c r="C21" s="13"/>
      <c r="D21" s="13">
        <f t="shared" si="0"/>
        <v>0</v>
      </c>
      <c r="E21" s="13"/>
      <c r="F21" s="4"/>
      <c r="G21" s="4"/>
    </row>
    <row r="22" spans="1:7">
      <c r="A22" s="10">
        <v>45794</v>
      </c>
      <c r="B22" s="13"/>
      <c r="C22" s="13"/>
      <c r="D22" s="13">
        <f t="shared" si="0"/>
        <v>0</v>
      </c>
      <c r="E22" s="13"/>
      <c r="F22" s="4"/>
      <c r="G22" s="4"/>
    </row>
    <row r="23" spans="1:7">
      <c r="A23" s="10">
        <v>45795</v>
      </c>
      <c r="B23" s="13"/>
      <c r="C23" s="13"/>
      <c r="D23" s="13">
        <f t="shared" si="0"/>
        <v>0</v>
      </c>
      <c r="E23" s="13"/>
      <c r="F23" s="4"/>
      <c r="G23" s="4"/>
    </row>
    <row r="24" spans="1:7">
      <c r="A24" s="10">
        <v>45796</v>
      </c>
      <c r="B24" s="13"/>
      <c r="C24" s="13"/>
      <c r="D24" s="13">
        <f t="shared" si="0"/>
        <v>0</v>
      </c>
      <c r="E24" s="13"/>
      <c r="F24" s="4"/>
      <c r="G24" s="4"/>
    </row>
    <row r="25" spans="1:7">
      <c r="A25" s="10">
        <v>45797</v>
      </c>
      <c r="B25" s="13"/>
      <c r="C25" s="13"/>
      <c r="D25" s="13">
        <f t="shared" si="0"/>
        <v>0</v>
      </c>
      <c r="E25" s="13"/>
      <c r="F25" s="4"/>
      <c r="G25" s="4"/>
    </row>
    <row r="26" spans="1:7">
      <c r="A26" s="10">
        <v>45798</v>
      </c>
      <c r="B26" s="13"/>
      <c r="C26" s="13"/>
      <c r="D26" s="13">
        <f t="shared" si="0"/>
        <v>0</v>
      </c>
      <c r="E26" s="13"/>
      <c r="F26" s="4"/>
      <c r="G26" s="4"/>
    </row>
    <row r="27" spans="1:7">
      <c r="A27" s="10">
        <v>45799</v>
      </c>
      <c r="B27" s="13"/>
      <c r="C27" s="13"/>
      <c r="D27" s="13">
        <f t="shared" si="0"/>
        <v>0</v>
      </c>
      <c r="E27" s="13"/>
      <c r="F27" s="4"/>
      <c r="G27" s="4"/>
    </row>
    <row r="28" spans="1:7">
      <c r="A28" s="10">
        <v>45800</v>
      </c>
      <c r="B28" s="13"/>
      <c r="C28" s="13"/>
      <c r="D28" s="13">
        <f t="shared" si="0"/>
        <v>0</v>
      </c>
      <c r="E28" s="13"/>
      <c r="F28" s="4"/>
      <c r="G28" s="4"/>
    </row>
    <row r="29" spans="1:7">
      <c r="A29" s="10">
        <v>45801</v>
      </c>
      <c r="B29" s="13"/>
      <c r="C29" s="13"/>
      <c r="D29" s="13">
        <f t="shared" si="0"/>
        <v>0</v>
      </c>
      <c r="E29" s="13"/>
      <c r="F29" s="4"/>
      <c r="G29" s="4"/>
    </row>
    <row r="30" spans="1:7">
      <c r="A30" s="10">
        <v>45802</v>
      </c>
      <c r="B30" s="13"/>
      <c r="C30" s="13"/>
      <c r="D30" s="13">
        <f t="shared" si="0"/>
        <v>0</v>
      </c>
      <c r="E30" s="13"/>
      <c r="F30" s="4"/>
      <c r="G30" s="4"/>
    </row>
    <row r="31" spans="1:7">
      <c r="A31" s="10">
        <v>45803</v>
      </c>
      <c r="B31" s="13"/>
      <c r="C31" s="13"/>
      <c r="D31" s="13">
        <f t="shared" si="0"/>
        <v>0</v>
      </c>
      <c r="E31" s="13"/>
      <c r="F31" s="4"/>
      <c r="G31" s="4"/>
    </row>
    <row r="32" spans="1:7">
      <c r="A32" s="10">
        <v>45804</v>
      </c>
      <c r="B32" s="13"/>
      <c r="C32" s="13"/>
      <c r="D32" s="13">
        <f t="shared" si="0"/>
        <v>0</v>
      </c>
      <c r="E32" s="13"/>
      <c r="F32" s="4"/>
      <c r="G32" s="4"/>
    </row>
    <row r="33" spans="1:7">
      <c r="A33" s="10">
        <v>45805</v>
      </c>
      <c r="B33" s="13"/>
      <c r="C33" s="13"/>
      <c r="D33" s="13">
        <f t="shared" si="0"/>
        <v>0</v>
      </c>
      <c r="E33" s="13"/>
      <c r="F33" s="4"/>
      <c r="G33" s="4"/>
    </row>
    <row r="34" spans="1:7">
      <c r="A34" s="10">
        <v>45806</v>
      </c>
      <c r="B34" s="13"/>
      <c r="C34" s="13"/>
      <c r="D34" s="13">
        <f t="shared" si="0"/>
        <v>0</v>
      </c>
      <c r="E34" s="13"/>
      <c r="F34" s="4"/>
      <c r="G34" s="4"/>
    </row>
    <row r="35" spans="1:7">
      <c r="A35" s="10">
        <v>45807</v>
      </c>
      <c r="B35" s="13"/>
      <c r="C35" s="13"/>
      <c r="D35" s="13">
        <f t="shared" si="0"/>
        <v>0</v>
      </c>
      <c r="E35" s="13"/>
      <c r="F35" s="4"/>
      <c r="G35" s="4"/>
    </row>
    <row r="36" spans="1:7">
      <c r="A36" s="10">
        <v>45808</v>
      </c>
      <c r="B36" s="13"/>
      <c r="C36" s="13"/>
      <c r="D36" s="13">
        <f t="shared" si="0"/>
        <v>0</v>
      </c>
      <c r="E36" s="13"/>
      <c r="F36" s="4"/>
      <c r="G36" s="4"/>
    </row>
    <row r="37" spans="1:7">
      <c r="A37" s="5" t="s">
        <v>30</v>
      </c>
      <c r="B37" s="5"/>
      <c r="C37" s="5"/>
      <c r="D37" s="6">
        <f>SUM(D6:D36)</f>
        <v>0</v>
      </c>
      <c r="E37" s="6">
        <f>SUM(E6:E36)</f>
        <v>0</v>
      </c>
      <c r="F37" s="7">
        <f t="shared" ref="F37:G37" si="1">SUM(F6:F36)</f>
        <v>0</v>
      </c>
      <c r="G37" s="7">
        <f t="shared" si="1"/>
        <v>0</v>
      </c>
    </row>
    <row r="38" spans="1:7">
      <c r="A38" s="5" t="s">
        <v>4</v>
      </c>
      <c r="B38" s="5"/>
      <c r="C38" s="5"/>
      <c r="D38" s="6">
        <f>IF(((A6-Dashboard!B12)&gt;=0),G4*(1/(Dashboard!B9))-F37*(1/(Dashboard!B9))-G37*(1/(Dashboard!B9)),0)</f>
        <v>7</v>
      </c>
      <c r="E38" s="6"/>
      <c r="F38" s="7">
        <f>'April 25'!F39</f>
        <v>7</v>
      </c>
      <c r="G38" s="7">
        <f>'April 25'!G39</f>
        <v>26</v>
      </c>
    </row>
    <row r="39" spans="1:7">
      <c r="A39" s="5" t="s">
        <v>31</v>
      </c>
      <c r="B39" s="5"/>
      <c r="C39" s="5"/>
      <c r="D39" s="6">
        <f>D38-D37-E37</f>
        <v>7</v>
      </c>
      <c r="E39" s="6"/>
      <c r="F39" s="7">
        <f>F38-F37</f>
        <v>7</v>
      </c>
      <c r="G39" s="7">
        <f>G38-G37</f>
        <v>26</v>
      </c>
    </row>
    <row r="40" spans="1:7">
      <c r="A40" s="8" t="s">
        <v>32</v>
      </c>
      <c r="B40" s="8"/>
      <c r="C40" s="8"/>
      <c r="D40" s="9">
        <f>D39/(1/Dashboard!B9)</f>
        <v>21</v>
      </c>
      <c r="E40" s="9"/>
      <c r="F40" s="7"/>
      <c r="G40" s="7"/>
    </row>
    <row r="45" spans="1:7">
      <c r="A45" s="12" t="s">
        <v>33</v>
      </c>
      <c r="B45" s="12" t="str">
        <f>Dashboard!B4</f>
        <v>John Doe</v>
      </c>
      <c r="C45" s="12"/>
      <c r="D45" s="12"/>
      <c r="E45" s="12"/>
      <c r="F45" s="12"/>
      <c r="G45" s="12"/>
    </row>
  </sheetData>
  <protectedRanges>
    <protectedRange sqref="B9:C36 F7:G36" name="Range1" securityDescriptor="O:WDG:WDD:(A;;CC;;;S-1-5-21-260190893-2613595265-303615894-1007)(A;;CC;;;S-1-5-21-260190893-2613595265-303615894-1016)"/>
    <protectedRange sqref="B7:C8" name="Range1_1" securityDescriptor="O:WDG:WDD:(A;;CC;;;S-1-5-21-260190893-2613595265-303615894-1007)(A;;CC;;;S-1-5-21-260190893-2613595265-303615894-1016)"/>
  </protectedRanges>
  <mergeCells count="3">
    <mergeCell ref="A1:G1"/>
    <mergeCell ref="A2:G2"/>
    <mergeCell ref="A3:G3"/>
  </mergeCells>
  <conditionalFormatting sqref="B6:C6">
    <cfRule type="expression" dxfId="18" priority="1">
      <formula>NOT(NETWORKDAYS.INTL($A6,$A6,"0000000",BankHolidays))</formula>
    </cfRule>
  </conditionalFormatting>
  <conditionalFormatting sqref="B7:C8">
    <cfRule type="expression" dxfId="16" priority="3">
      <formula>OR(WEEKDAY($A7)=1,WEEKDAY($A7)=7)</formula>
    </cfRule>
  </conditionalFormatting>
  <conditionalFormatting sqref="D6:G8 A6:A36 B9:G36">
    <cfRule type="expression" dxfId="15" priority="4">
      <formula>NOT(NETWORKDAYS.INTL($A6,$A6,"0000000",BankHolidays))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00331A7-1284-F444-A325-21C6E0D68229}">
            <xm:f>OR(WEEKDAY($A6)=1,WEEKDAY($A6)=7,NOT(NETWORKDAYS.INTL($A6,$A6,Dashboard!$B$8)))</xm:f>
            <x14:dxf>
              <fill>
                <patternFill>
                  <bgColor theme="9" tint="0.79998168889431442"/>
                </patternFill>
              </fill>
            </x14:dxf>
          </x14:cfRule>
          <xm:sqref>B6:C6</xm:sqref>
        </x14:conditionalFormatting>
        <x14:conditionalFormatting xmlns:xm="http://schemas.microsoft.com/office/excel/2006/main">
          <x14:cfRule type="expression" priority="7" id="{00000000-000E-0000-0500-000004000000}">
            <xm:f>OR(WEEKDAY($A6)=1,WEEKDAY($A6)=7,NOT(NETWORKDAYS.INTL($A6,$A6,Dashboard!$B$8)))</xm:f>
            <x14:dxf>
              <fill>
                <patternFill>
                  <bgColor theme="9" tint="0.79998168889431442"/>
                </patternFill>
              </fill>
            </x14:dxf>
          </x14:cfRule>
          <xm:sqref>D6:G8 A6:A36 B9:G36</xm:sqref>
        </x14:conditionalFormatting>
        <x14:conditionalFormatting xmlns:xm="http://schemas.microsoft.com/office/excel/2006/main">
          <x14:cfRule type="iconSet" priority="5" id="{9D441D65-F370-4123-A13C-F14569BCC97F}">
            <x14:iconSet iconSet="3Symbols2"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0"/>
            </x14:iconSet>
          </x14:cfRule>
          <xm:sqref>F6:F36</xm:sqref>
        </x14:conditionalFormatting>
        <x14:conditionalFormatting xmlns:xm="http://schemas.microsoft.com/office/excel/2006/main">
          <x14:cfRule type="iconSet" priority="6" id="{51296C37-090A-421C-9394-3A25B8EA0967}">
            <x14:iconSet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G6:G36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717E5-A7A7-49B8-972A-7B714B4139EC}">
  <dimension ref="A1:G45"/>
  <sheetViews>
    <sheetView zoomScale="125" zoomScaleNormal="125" workbookViewId="0">
      <selection activeCell="A3" sqref="A3:G3"/>
    </sheetView>
  </sheetViews>
  <sheetFormatPr baseColWidth="10" defaultColWidth="8.83203125" defaultRowHeight="15"/>
  <cols>
    <col min="1" max="1" width="11.5" customWidth="1"/>
    <col min="2" max="2" width="11.33203125" customWidth="1"/>
    <col min="4" max="4" width="10.5" bestFit="1" customWidth="1"/>
  </cols>
  <sheetData>
    <row r="1" spans="1:7" ht="30">
      <c r="A1" s="31" t="s">
        <v>0</v>
      </c>
      <c r="B1" s="31"/>
      <c r="C1" s="31"/>
      <c r="D1" s="31"/>
      <c r="E1" s="31"/>
      <c r="F1" s="31"/>
      <c r="G1" s="31"/>
    </row>
    <row r="2" spans="1:7">
      <c r="A2" s="32" t="str">
        <f>Dashboard!B1</f>
        <v>Dummy Building, 3rd Floor, 111 Dummy street, Coventry 91020</v>
      </c>
      <c r="B2" s="32"/>
      <c r="C2" s="32"/>
      <c r="D2" s="32"/>
      <c r="E2" s="32"/>
      <c r="F2" s="32"/>
      <c r="G2" s="32"/>
    </row>
    <row r="3" spans="1:7" ht="26.25" customHeight="1">
      <c r="A3" s="33" t="str">
        <f>"Timesheet for: "&amp;Dashboard!B4</f>
        <v>Timesheet for: John Doe</v>
      </c>
      <c r="B3" s="33"/>
      <c r="C3" s="33"/>
      <c r="D3" s="33"/>
      <c r="E3" s="33"/>
      <c r="F3" s="33"/>
      <c r="G3" s="33"/>
    </row>
    <row r="4" spans="1:7">
      <c r="A4" s="1" t="s">
        <v>20</v>
      </c>
      <c r="B4" s="2">
        <f>A6</f>
        <v>45809</v>
      </c>
      <c r="C4" s="1" t="s">
        <v>21</v>
      </c>
      <c r="D4" s="2">
        <f>EOMONTH(B4,0)</f>
        <v>45838</v>
      </c>
      <c r="E4" s="2"/>
      <c r="F4" s="1" t="s">
        <v>22</v>
      </c>
      <c r="G4" s="1">
        <f>NETWORKDAYS.INTL(A6,EOMONTH(A6,0),Dashboard!B8,BankHolidays)</f>
        <v>20</v>
      </c>
    </row>
    <row r="5" spans="1:7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</row>
    <row r="6" spans="1:7">
      <c r="A6" s="10">
        <v>45809</v>
      </c>
      <c r="B6" s="13"/>
      <c r="C6" s="13"/>
      <c r="D6" s="13">
        <f>C6-B6</f>
        <v>0</v>
      </c>
      <c r="E6" s="13"/>
      <c r="F6" s="4"/>
      <c r="G6" s="4"/>
    </row>
    <row r="7" spans="1:7">
      <c r="A7" s="10">
        <v>45810</v>
      </c>
      <c r="B7" s="13"/>
      <c r="C7" s="13"/>
      <c r="D7" s="13">
        <f>C7-B7</f>
        <v>0</v>
      </c>
      <c r="E7" s="13"/>
      <c r="F7" s="4"/>
      <c r="G7" s="4"/>
    </row>
    <row r="8" spans="1:7">
      <c r="A8" s="10">
        <v>45811</v>
      </c>
      <c r="B8" s="13"/>
      <c r="C8" s="13"/>
      <c r="D8" s="13">
        <f t="shared" ref="D8:D36" si="0">C8-B8</f>
        <v>0</v>
      </c>
      <c r="E8" s="13"/>
      <c r="F8" s="4"/>
      <c r="G8" s="4"/>
    </row>
    <row r="9" spans="1:7">
      <c r="A9" s="10">
        <v>45812</v>
      </c>
      <c r="B9" s="13"/>
      <c r="C9" s="13"/>
      <c r="D9" s="13">
        <f t="shared" si="0"/>
        <v>0</v>
      </c>
      <c r="E9" s="13"/>
      <c r="F9" s="4"/>
      <c r="G9" s="4"/>
    </row>
    <row r="10" spans="1:7">
      <c r="A10" s="10">
        <v>45813</v>
      </c>
      <c r="B10" s="13"/>
      <c r="C10" s="13"/>
      <c r="D10" s="13">
        <f t="shared" si="0"/>
        <v>0</v>
      </c>
      <c r="E10" s="13"/>
      <c r="F10" s="4"/>
      <c r="G10" s="4"/>
    </row>
    <row r="11" spans="1:7">
      <c r="A11" s="10">
        <v>45814</v>
      </c>
      <c r="B11" s="13"/>
      <c r="C11" s="13"/>
      <c r="D11" s="13">
        <f t="shared" si="0"/>
        <v>0</v>
      </c>
      <c r="E11" s="13"/>
      <c r="F11" s="4"/>
      <c r="G11" s="4"/>
    </row>
    <row r="12" spans="1:7">
      <c r="A12" s="10">
        <v>45815</v>
      </c>
      <c r="B12" s="13"/>
      <c r="C12" s="13"/>
      <c r="D12" s="13">
        <f t="shared" si="0"/>
        <v>0</v>
      </c>
      <c r="E12" s="13"/>
      <c r="F12" s="4"/>
      <c r="G12" s="4"/>
    </row>
    <row r="13" spans="1:7">
      <c r="A13" s="10">
        <v>45816</v>
      </c>
      <c r="B13" s="13"/>
      <c r="C13" s="13"/>
      <c r="D13" s="13">
        <f t="shared" si="0"/>
        <v>0</v>
      </c>
      <c r="E13" s="13"/>
      <c r="F13" s="4"/>
      <c r="G13" s="4"/>
    </row>
    <row r="14" spans="1:7">
      <c r="A14" s="10">
        <v>45817</v>
      </c>
      <c r="B14" s="13"/>
      <c r="C14" s="13"/>
      <c r="D14" s="13">
        <f t="shared" si="0"/>
        <v>0</v>
      </c>
      <c r="E14" s="13"/>
      <c r="F14" s="4"/>
      <c r="G14" s="4"/>
    </row>
    <row r="15" spans="1:7">
      <c r="A15" s="10">
        <v>45818</v>
      </c>
      <c r="B15" s="13"/>
      <c r="C15" s="13"/>
      <c r="D15" s="13">
        <f t="shared" si="0"/>
        <v>0</v>
      </c>
      <c r="E15" s="13"/>
      <c r="F15" s="4"/>
      <c r="G15" s="4"/>
    </row>
    <row r="16" spans="1:7">
      <c r="A16" s="10">
        <v>45819</v>
      </c>
      <c r="B16" s="13"/>
      <c r="C16" s="13"/>
      <c r="D16" s="13">
        <f t="shared" si="0"/>
        <v>0</v>
      </c>
      <c r="E16" s="13"/>
      <c r="F16" s="4"/>
      <c r="G16" s="4"/>
    </row>
    <row r="17" spans="1:7">
      <c r="A17" s="10">
        <v>45820</v>
      </c>
      <c r="B17" s="13"/>
      <c r="C17" s="13"/>
      <c r="D17" s="13">
        <f t="shared" si="0"/>
        <v>0</v>
      </c>
      <c r="E17" s="13"/>
      <c r="F17" s="4"/>
      <c r="G17" s="4"/>
    </row>
    <row r="18" spans="1:7">
      <c r="A18" s="10">
        <v>45821</v>
      </c>
      <c r="B18" s="13"/>
      <c r="C18" s="13"/>
      <c r="D18" s="13">
        <f t="shared" si="0"/>
        <v>0</v>
      </c>
      <c r="E18" s="13"/>
      <c r="F18" s="4"/>
      <c r="G18" s="4"/>
    </row>
    <row r="19" spans="1:7">
      <c r="A19" s="10">
        <v>45822</v>
      </c>
      <c r="B19" s="13"/>
      <c r="C19" s="13"/>
      <c r="D19" s="13">
        <f t="shared" si="0"/>
        <v>0</v>
      </c>
      <c r="E19" s="13"/>
      <c r="F19" s="4"/>
      <c r="G19" s="4"/>
    </row>
    <row r="20" spans="1:7">
      <c r="A20" s="10">
        <v>45823</v>
      </c>
      <c r="B20" s="13"/>
      <c r="C20" s="13"/>
      <c r="D20" s="13">
        <f t="shared" si="0"/>
        <v>0</v>
      </c>
      <c r="E20" s="13"/>
      <c r="F20" s="4"/>
      <c r="G20" s="4"/>
    </row>
    <row r="21" spans="1:7">
      <c r="A21" s="10">
        <v>45824</v>
      </c>
      <c r="B21" s="13"/>
      <c r="C21" s="13"/>
      <c r="D21" s="13">
        <f t="shared" si="0"/>
        <v>0</v>
      </c>
      <c r="E21" s="13"/>
      <c r="F21" s="4"/>
      <c r="G21" s="4"/>
    </row>
    <row r="22" spans="1:7">
      <c r="A22" s="10">
        <v>45825</v>
      </c>
      <c r="B22" s="13"/>
      <c r="C22" s="13"/>
      <c r="D22" s="13">
        <f t="shared" si="0"/>
        <v>0</v>
      </c>
      <c r="E22" s="13"/>
      <c r="F22" s="4"/>
      <c r="G22" s="4"/>
    </row>
    <row r="23" spans="1:7">
      <c r="A23" s="10">
        <v>45826</v>
      </c>
      <c r="B23" s="13"/>
      <c r="C23" s="13"/>
      <c r="D23" s="13">
        <f t="shared" si="0"/>
        <v>0</v>
      </c>
      <c r="E23" s="13"/>
      <c r="F23" s="4"/>
      <c r="G23" s="4"/>
    </row>
    <row r="24" spans="1:7">
      <c r="A24" s="10">
        <v>45827</v>
      </c>
      <c r="B24" s="13"/>
      <c r="C24" s="13"/>
      <c r="D24" s="13">
        <f t="shared" si="0"/>
        <v>0</v>
      </c>
      <c r="E24" s="13"/>
      <c r="F24" s="4"/>
      <c r="G24" s="4"/>
    </row>
    <row r="25" spans="1:7">
      <c r="A25" s="10">
        <v>45828</v>
      </c>
      <c r="B25" s="13"/>
      <c r="C25" s="13"/>
      <c r="D25" s="13">
        <f t="shared" si="0"/>
        <v>0</v>
      </c>
      <c r="E25" s="13"/>
      <c r="F25" s="4"/>
      <c r="G25" s="4"/>
    </row>
    <row r="26" spans="1:7">
      <c r="A26" s="10">
        <v>45829</v>
      </c>
      <c r="B26" s="13"/>
      <c r="C26" s="13"/>
      <c r="D26" s="13">
        <f t="shared" si="0"/>
        <v>0</v>
      </c>
      <c r="E26" s="13"/>
      <c r="F26" s="4"/>
      <c r="G26" s="4"/>
    </row>
    <row r="27" spans="1:7">
      <c r="A27" s="10">
        <v>45830</v>
      </c>
      <c r="B27" s="13"/>
      <c r="C27" s="13"/>
      <c r="D27" s="13">
        <f t="shared" si="0"/>
        <v>0</v>
      </c>
      <c r="E27" s="13"/>
      <c r="F27" s="4"/>
      <c r="G27" s="4"/>
    </row>
    <row r="28" spans="1:7">
      <c r="A28" s="10">
        <v>45831</v>
      </c>
      <c r="B28" s="13"/>
      <c r="C28" s="13"/>
      <c r="D28" s="13">
        <f t="shared" si="0"/>
        <v>0</v>
      </c>
      <c r="E28" s="13"/>
      <c r="F28" s="4"/>
      <c r="G28" s="4"/>
    </row>
    <row r="29" spans="1:7">
      <c r="A29" s="10">
        <v>45832</v>
      </c>
      <c r="B29" s="13"/>
      <c r="C29" s="13"/>
      <c r="D29" s="13">
        <f t="shared" si="0"/>
        <v>0</v>
      </c>
      <c r="E29" s="13"/>
      <c r="F29" s="4"/>
      <c r="G29" s="4"/>
    </row>
    <row r="30" spans="1:7">
      <c r="A30" s="10">
        <v>45833</v>
      </c>
      <c r="B30" s="13"/>
      <c r="C30" s="13"/>
      <c r="D30" s="13">
        <f t="shared" si="0"/>
        <v>0</v>
      </c>
      <c r="E30" s="13"/>
      <c r="F30" s="4"/>
      <c r="G30" s="4"/>
    </row>
    <row r="31" spans="1:7">
      <c r="A31" s="10">
        <v>45834</v>
      </c>
      <c r="B31" s="13"/>
      <c r="C31" s="13"/>
      <c r="D31" s="13">
        <f t="shared" si="0"/>
        <v>0</v>
      </c>
      <c r="E31" s="13"/>
      <c r="F31" s="4"/>
      <c r="G31" s="4"/>
    </row>
    <row r="32" spans="1:7">
      <c r="A32" s="10">
        <v>45835</v>
      </c>
      <c r="B32" s="13"/>
      <c r="C32" s="13"/>
      <c r="D32" s="13">
        <f t="shared" si="0"/>
        <v>0</v>
      </c>
      <c r="E32" s="13"/>
      <c r="F32" s="4"/>
      <c r="G32" s="4"/>
    </row>
    <row r="33" spans="1:7">
      <c r="A33" s="10">
        <v>45836</v>
      </c>
      <c r="B33" s="13"/>
      <c r="C33" s="13"/>
      <c r="D33" s="13">
        <f t="shared" si="0"/>
        <v>0</v>
      </c>
      <c r="E33" s="13"/>
      <c r="F33" s="4"/>
      <c r="G33" s="4"/>
    </row>
    <row r="34" spans="1:7">
      <c r="A34" s="10">
        <v>45837</v>
      </c>
      <c r="B34" s="13"/>
      <c r="C34" s="13"/>
      <c r="D34" s="13">
        <f t="shared" si="0"/>
        <v>0</v>
      </c>
      <c r="E34" s="13"/>
      <c r="F34" s="4"/>
      <c r="G34" s="4"/>
    </row>
    <row r="35" spans="1:7">
      <c r="A35" s="10">
        <v>45838</v>
      </c>
      <c r="B35" s="13"/>
      <c r="C35" s="13"/>
      <c r="D35" s="13">
        <f t="shared" si="0"/>
        <v>0</v>
      </c>
      <c r="E35" s="13"/>
      <c r="F35" s="4"/>
      <c r="G35" s="4"/>
    </row>
    <row r="36" spans="1:7">
      <c r="A36" s="10"/>
      <c r="B36" s="13"/>
      <c r="C36" s="13"/>
      <c r="D36" s="13">
        <f t="shared" si="0"/>
        <v>0</v>
      </c>
      <c r="E36" s="13"/>
      <c r="F36" s="4"/>
      <c r="G36" s="4"/>
    </row>
    <row r="37" spans="1:7">
      <c r="A37" s="5" t="s">
        <v>30</v>
      </c>
      <c r="B37" s="5"/>
      <c r="C37" s="5"/>
      <c r="D37" s="6">
        <f>SUM(D6:D36)</f>
        <v>0</v>
      </c>
      <c r="E37" s="6">
        <f>SUM(E6:E36)</f>
        <v>0</v>
      </c>
      <c r="F37" s="7">
        <f t="shared" ref="F37:G37" si="1">SUM(F6:F36)</f>
        <v>0</v>
      </c>
      <c r="G37" s="7">
        <f t="shared" si="1"/>
        <v>0</v>
      </c>
    </row>
    <row r="38" spans="1:7">
      <c r="A38" s="5" t="s">
        <v>4</v>
      </c>
      <c r="B38" s="5"/>
      <c r="C38" s="5"/>
      <c r="D38" s="6">
        <f>IF(((A6-Dashboard!B12)&gt;=0),G4*(1/(Dashboard!B9))-F37*(1/(Dashboard!B9))-G37*(1/(Dashboard!B9)),0)</f>
        <v>6.6666666666666661</v>
      </c>
      <c r="E38" s="6"/>
      <c r="F38" s="7">
        <f>'May 25'!F39</f>
        <v>7</v>
      </c>
      <c r="G38" s="7">
        <f>'May 25'!G39</f>
        <v>26</v>
      </c>
    </row>
    <row r="39" spans="1:7">
      <c r="A39" s="5" t="s">
        <v>31</v>
      </c>
      <c r="B39" s="5"/>
      <c r="C39" s="5"/>
      <c r="D39" s="6">
        <f>D38-D37-E37</f>
        <v>6.6666666666666661</v>
      </c>
      <c r="E39" s="6"/>
      <c r="F39" s="7">
        <f>F38-F37</f>
        <v>7</v>
      </c>
      <c r="G39" s="7">
        <f>G38-G37</f>
        <v>26</v>
      </c>
    </row>
    <row r="40" spans="1:7">
      <c r="A40" s="8" t="s">
        <v>32</v>
      </c>
      <c r="B40" s="8"/>
      <c r="C40" s="8"/>
      <c r="D40" s="9">
        <f>D39/(1/Dashboard!B9)</f>
        <v>20</v>
      </c>
      <c r="E40" s="9"/>
      <c r="F40" s="7"/>
      <c r="G40" s="7"/>
    </row>
    <row r="45" spans="1:7">
      <c r="A45" s="12" t="s">
        <v>33</v>
      </c>
      <c r="B45" s="12" t="str">
        <f>Dashboard!B4</f>
        <v>John Doe</v>
      </c>
      <c r="C45" s="12"/>
      <c r="D45" s="12"/>
      <c r="E45" s="12"/>
      <c r="F45" s="12"/>
      <c r="G45" s="12"/>
    </row>
  </sheetData>
  <protectedRanges>
    <protectedRange sqref="B7:C36 F7:G36" name="Range1" securityDescriptor="O:WDG:WDD:(A;;CC;;;S-1-5-21-260190893-2613595265-303615894-1007)(A;;CC;;;S-1-5-21-260190893-2613595265-303615894-1016)"/>
  </protectedRanges>
  <mergeCells count="3">
    <mergeCell ref="A1:G1"/>
    <mergeCell ref="A2:G2"/>
    <mergeCell ref="A3:G3"/>
  </mergeCells>
  <conditionalFormatting sqref="A6:G36">
    <cfRule type="expression" dxfId="13" priority="1">
      <formula>NOT(NETWORKDAYS.INTL($A6,$A6,"0000000",BankHolidays))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0000000-000E-0000-0600-000004000000}">
            <xm:f>OR(WEEKDAY($A6)=1,WEEKDAY($A6)=7,NOT(NETWORKDAYS.INTL($A6,$A6,Dashboard!$B$8)))</xm:f>
            <x14:dxf>
              <fill>
                <patternFill>
                  <bgColor theme="9" tint="0.79998168889431442"/>
                </patternFill>
              </fill>
            </x14:dxf>
          </x14:cfRule>
          <xm:sqref>A6:G36</xm:sqref>
        </x14:conditionalFormatting>
        <x14:conditionalFormatting xmlns:xm="http://schemas.microsoft.com/office/excel/2006/main">
          <x14:cfRule type="iconSet" priority="2" id="{88F651FD-56DC-4323-8BD0-3D0B207DA06D}">
            <x14:iconSet iconSet="3Symbols2"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0"/>
            </x14:iconSet>
          </x14:cfRule>
          <xm:sqref>F6:F36</xm:sqref>
        </x14:conditionalFormatting>
        <x14:conditionalFormatting xmlns:xm="http://schemas.microsoft.com/office/excel/2006/main">
          <x14:cfRule type="iconSet" priority="3" id="{7D660E7A-DD5E-4D24-9EC1-5B464D0955DE}">
            <x14:iconSet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G6:G36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549E0-55F1-447B-B294-5AE89CB01545}">
  <dimension ref="A1:G45"/>
  <sheetViews>
    <sheetView zoomScale="125" zoomScaleNormal="125" workbookViewId="0">
      <selection activeCell="A3" sqref="A3:G3"/>
    </sheetView>
  </sheetViews>
  <sheetFormatPr baseColWidth="10" defaultColWidth="8.83203125" defaultRowHeight="15"/>
  <cols>
    <col min="1" max="1" width="11.5" customWidth="1"/>
    <col min="2" max="2" width="11.33203125" customWidth="1"/>
    <col min="4" max="4" width="10.5" bestFit="1" customWidth="1"/>
  </cols>
  <sheetData>
    <row r="1" spans="1:7" ht="30">
      <c r="A1" s="31" t="s">
        <v>0</v>
      </c>
      <c r="B1" s="31"/>
      <c r="C1" s="31"/>
      <c r="D1" s="31"/>
      <c r="E1" s="31"/>
      <c r="F1" s="31"/>
      <c r="G1" s="31"/>
    </row>
    <row r="2" spans="1:7">
      <c r="A2" s="32" t="str">
        <f>Dashboard!B1</f>
        <v>Dummy Building, 3rd Floor, 111 Dummy street, Coventry 91020</v>
      </c>
      <c r="B2" s="32"/>
      <c r="C2" s="32"/>
      <c r="D2" s="32"/>
      <c r="E2" s="32"/>
      <c r="F2" s="32"/>
      <c r="G2" s="32"/>
    </row>
    <row r="3" spans="1:7" ht="26.25" customHeight="1">
      <c r="A3" s="33" t="str">
        <f>"Timesheet for: "&amp;Dashboard!B4</f>
        <v>Timesheet for: John Doe</v>
      </c>
      <c r="B3" s="33"/>
      <c r="C3" s="33"/>
      <c r="D3" s="33"/>
      <c r="E3" s="33"/>
      <c r="F3" s="33"/>
      <c r="G3" s="33"/>
    </row>
    <row r="4" spans="1:7">
      <c r="A4" s="1" t="s">
        <v>20</v>
      </c>
      <c r="B4" s="2">
        <f>A6</f>
        <v>45839</v>
      </c>
      <c r="C4" s="1" t="s">
        <v>21</v>
      </c>
      <c r="D4" s="2">
        <f>EOMONTH(B4,0)</f>
        <v>45869</v>
      </c>
      <c r="E4" s="2"/>
      <c r="F4" s="1" t="s">
        <v>22</v>
      </c>
      <c r="G4" s="1">
        <f>NETWORKDAYS.INTL(A6,EOMONTH(A6,0),Dashboard!B8,BankHolidays)</f>
        <v>23</v>
      </c>
    </row>
    <row r="5" spans="1:7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</row>
    <row r="6" spans="1:7">
      <c r="A6" s="10">
        <v>45839</v>
      </c>
      <c r="B6" s="13"/>
      <c r="C6" s="13"/>
      <c r="D6" s="13">
        <f>C6-B6</f>
        <v>0</v>
      </c>
      <c r="E6" s="13"/>
      <c r="F6" s="4"/>
      <c r="G6" s="4"/>
    </row>
    <row r="7" spans="1:7">
      <c r="A7" s="10">
        <v>45840</v>
      </c>
      <c r="B7" s="13"/>
      <c r="C7" s="13"/>
      <c r="D7" s="13">
        <f>C7-B7</f>
        <v>0</v>
      </c>
      <c r="E7" s="13"/>
      <c r="F7" s="4"/>
      <c r="G7" s="4"/>
    </row>
    <row r="8" spans="1:7">
      <c r="A8" s="10">
        <v>45841</v>
      </c>
      <c r="B8" s="13"/>
      <c r="C8" s="13"/>
      <c r="D8" s="13">
        <f t="shared" ref="D8:D36" si="0">C8-B8</f>
        <v>0</v>
      </c>
      <c r="E8" s="13"/>
      <c r="F8" s="4"/>
      <c r="G8" s="4"/>
    </row>
    <row r="9" spans="1:7">
      <c r="A9" s="10">
        <v>45842</v>
      </c>
      <c r="B9" s="13"/>
      <c r="C9" s="13"/>
      <c r="D9" s="13">
        <f t="shared" si="0"/>
        <v>0</v>
      </c>
      <c r="E9" s="13"/>
      <c r="F9" s="4"/>
      <c r="G9" s="4"/>
    </row>
    <row r="10" spans="1:7">
      <c r="A10" s="10">
        <v>45843</v>
      </c>
      <c r="B10" s="13"/>
      <c r="C10" s="13"/>
      <c r="D10" s="13">
        <f t="shared" si="0"/>
        <v>0</v>
      </c>
      <c r="E10" s="13"/>
      <c r="F10" s="4"/>
      <c r="G10" s="4"/>
    </row>
    <row r="11" spans="1:7">
      <c r="A11" s="10">
        <v>45844</v>
      </c>
      <c r="B11" s="13"/>
      <c r="C11" s="13"/>
      <c r="D11" s="13">
        <f t="shared" si="0"/>
        <v>0</v>
      </c>
      <c r="E11" s="13"/>
      <c r="F11" s="4"/>
      <c r="G11" s="4"/>
    </row>
    <row r="12" spans="1:7">
      <c r="A12" s="10">
        <v>45845</v>
      </c>
      <c r="B12" s="13"/>
      <c r="C12" s="13"/>
      <c r="D12" s="13">
        <f t="shared" si="0"/>
        <v>0</v>
      </c>
      <c r="E12" s="13"/>
      <c r="F12" s="4"/>
      <c r="G12" s="4"/>
    </row>
    <row r="13" spans="1:7">
      <c r="A13" s="10">
        <v>45846</v>
      </c>
      <c r="B13" s="13"/>
      <c r="C13" s="13"/>
      <c r="D13" s="13">
        <f t="shared" si="0"/>
        <v>0</v>
      </c>
      <c r="E13" s="13"/>
      <c r="F13" s="4"/>
      <c r="G13" s="4"/>
    </row>
    <row r="14" spans="1:7">
      <c r="A14" s="10">
        <v>45847</v>
      </c>
      <c r="B14" s="13"/>
      <c r="C14" s="13"/>
      <c r="D14" s="13">
        <f t="shared" si="0"/>
        <v>0</v>
      </c>
      <c r="E14" s="13"/>
      <c r="F14" s="4"/>
      <c r="G14" s="4"/>
    </row>
    <row r="15" spans="1:7">
      <c r="A15" s="10">
        <v>45848</v>
      </c>
      <c r="B15" s="13"/>
      <c r="C15" s="13"/>
      <c r="D15" s="13">
        <f t="shared" si="0"/>
        <v>0</v>
      </c>
      <c r="E15" s="13"/>
      <c r="F15" s="4"/>
      <c r="G15" s="4"/>
    </row>
    <row r="16" spans="1:7">
      <c r="A16" s="10">
        <v>45849</v>
      </c>
      <c r="B16" s="13"/>
      <c r="C16" s="13"/>
      <c r="D16" s="13">
        <f t="shared" si="0"/>
        <v>0</v>
      </c>
      <c r="E16" s="13"/>
      <c r="F16" s="4"/>
      <c r="G16" s="4"/>
    </row>
    <row r="17" spans="1:7">
      <c r="A17" s="10">
        <v>45850</v>
      </c>
      <c r="B17" s="13"/>
      <c r="C17" s="13"/>
      <c r="D17" s="13">
        <f t="shared" si="0"/>
        <v>0</v>
      </c>
      <c r="E17" s="13"/>
      <c r="F17" s="4"/>
      <c r="G17" s="4"/>
    </row>
    <row r="18" spans="1:7">
      <c r="A18" s="10">
        <v>45851</v>
      </c>
      <c r="B18" s="13"/>
      <c r="C18" s="13"/>
      <c r="D18" s="13">
        <f t="shared" si="0"/>
        <v>0</v>
      </c>
      <c r="E18" s="13"/>
      <c r="F18" s="4"/>
      <c r="G18" s="4"/>
    </row>
    <row r="19" spans="1:7">
      <c r="A19" s="10">
        <v>45852</v>
      </c>
      <c r="B19" s="13"/>
      <c r="C19" s="13"/>
      <c r="D19" s="13">
        <f t="shared" si="0"/>
        <v>0</v>
      </c>
      <c r="E19" s="13"/>
      <c r="F19" s="4"/>
      <c r="G19" s="4"/>
    </row>
    <row r="20" spans="1:7">
      <c r="A20" s="10">
        <v>45853</v>
      </c>
      <c r="B20" s="13"/>
      <c r="C20" s="13"/>
      <c r="D20" s="13">
        <f t="shared" si="0"/>
        <v>0</v>
      </c>
      <c r="E20" s="13"/>
      <c r="F20" s="4"/>
      <c r="G20" s="4"/>
    </row>
    <row r="21" spans="1:7">
      <c r="A21" s="10">
        <v>45854</v>
      </c>
      <c r="B21" s="13"/>
      <c r="C21" s="13"/>
      <c r="D21" s="13">
        <f t="shared" si="0"/>
        <v>0</v>
      </c>
      <c r="E21" s="13"/>
      <c r="F21" s="4"/>
      <c r="G21" s="4"/>
    </row>
    <row r="22" spans="1:7">
      <c r="A22" s="10">
        <v>45855</v>
      </c>
      <c r="B22" s="13"/>
      <c r="C22" s="13"/>
      <c r="D22" s="13">
        <f t="shared" si="0"/>
        <v>0</v>
      </c>
      <c r="E22" s="13"/>
      <c r="F22" s="4"/>
      <c r="G22" s="4"/>
    </row>
    <row r="23" spans="1:7">
      <c r="A23" s="10">
        <v>45856</v>
      </c>
      <c r="B23" s="13"/>
      <c r="C23" s="13"/>
      <c r="D23" s="13">
        <f t="shared" si="0"/>
        <v>0</v>
      </c>
      <c r="E23" s="13"/>
      <c r="F23" s="4"/>
      <c r="G23" s="4"/>
    </row>
    <row r="24" spans="1:7">
      <c r="A24" s="10">
        <v>45857</v>
      </c>
      <c r="B24" s="13"/>
      <c r="C24" s="13"/>
      <c r="D24" s="13">
        <f t="shared" si="0"/>
        <v>0</v>
      </c>
      <c r="E24" s="13"/>
      <c r="F24" s="4"/>
      <c r="G24" s="4"/>
    </row>
    <row r="25" spans="1:7">
      <c r="A25" s="10">
        <v>45858</v>
      </c>
      <c r="B25" s="13"/>
      <c r="C25" s="13"/>
      <c r="D25" s="13">
        <f t="shared" si="0"/>
        <v>0</v>
      </c>
      <c r="E25" s="13"/>
      <c r="F25" s="4"/>
      <c r="G25" s="4"/>
    </row>
    <row r="26" spans="1:7">
      <c r="A26" s="10">
        <v>45859</v>
      </c>
      <c r="B26" s="13"/>
      <c r="C26" s="13"/>
      <c r="D26" s="13">
        <f t="shared" si="0"/>
        <v>0</v>
      </c>
      <c r="E26" s="13"/>
      <c r="F26" s="4"/>
      <c r="G26" s="4"/>
    </row>
    <row r="27" spans="1:7">
      <c r="A27" s="10">
        <v>45860</v>
      </c>
      <c r="B27" s="13"/>
      <c r="C27" s="13"/>
      <c r="D27" s="13">
        <f t="shared" si="0"/>
        <v>0</v>
      </c>
      <c r="E27" s="13"/>
      <c r="F27" s="4"/>
      <c r="G27" s="4"/>
    </row>
    <row r="28" spans="1:7">
      <c r="A28" s="10">
        <v>45861</v>
      </c>
      <c r="B28" s="13"/>
      <c r="C28" s="13"/>
      <c r="D28" s="13">
        <f t="shared" si="0"/>
        <v>0</v>
      </c>
      <c r="E28" s="13"/>
      <c r="F28" s="4"/>
      <c r="G28" s="4"/>
    </row>
    <row r="29" spans="1:7">
      <c r="A29" s="10">
        <v>45862</v>
      </c>
      <c r="B29" s="13"/>
      <c r="C29" s="13"/>
      <c r="D29" s="13">
        <f t="shared" si="0"/>
        <v>0</v>
      </c>
      <c r="E29" s="13"/>
      <c r="F29" s="4"/>
      <c r="G29" s="4"/>
    </row>
    <row r="30" spans="1:7">
      <c r="A30" s="10">
        <v>45863</v>
      </c>
      <c r="B30" s="13"/>
      <c r="C30" s="13"/>
      <c r="D30" s="13">
        <f t="shared" si="0"/>
        <v>0</v>
      </c>
      <c r="E30" s="13"/>
      <c r="F30" s="4"/>
      <c r="G30" s="4"/>
    </row>
    <row r="31" spans="1:7">
      <c r="A31" s="10">
        <v>45864</v>
      </c>
      <c r="B31" s="13"/>
      <c r="C31" s="13"/>
      <c r="D31" s="13">
        <f t="shared" si="0"/>
        <v>0</v>
      </c>
      <c r="E31" s="13"/>
      <c r="F31" s="4"/>
      <c r="G31" s="4"/>
    </row>
    <row r="32" spans="1:7">
      <c r="A32" s="10">
        <v>45865</v>
      </c>
      <c r="B32" s="13"/>
      <c r="C32" s="13"/>
      <c r="D32" s="13">
        <f t="shared" si="0"/>
        <v>0</v>
      </c>
      <c r="E32" s="13"/>
      <c r="F32" s="4"/>
      <c r="G32" s="4"/>
    </row>
    <row r="33" spans="1:7">
      <c r="A33" s="10">
        <v>45866</v>
      </c>
      <c r="B33" s="13"/>
      <c r="C33" s="13"/>
      <c r="D33" s="13">
        <f t="shared" si="0"/>
        <v>0</v>
      </c>
      <c r="E33" s="13"/>
      <c r="F33" s="4"/>
      <c r="G33" s="4"/>
    </row>
    <row r="34" spans="1:7">
      <c r="A34" s="10">
        <v>45867</v>
      </c>
      <c r="B34" s="13"/>
      <c r="C34" s="13"/>
      <c r="D34" s="13">
        <f t="shared" si="0"/>
        <v>0</v>
      </c>
      <c r="E34" s="13"/>
      <c r="F34" s="4"/>
      <c r="G34" s="4"/>
    </row>
    <row r="35" spans="1:7">
      <c r="A35" s="10">
        <v>45868</v>
      </c>
      <c r="B35" s="13"/>
      <c r="C35" s="13"/>
      <c r="D35" s="13">
        <f t="shared" si="0"/>
        <v>0</v>
      </c>
      <c r="E35" s="13"/>
      <c r="F35" s="4"/>
      <c r="G35" s="4"/>
    </row>
    <row r="36" spans="1:7">
      <c r="A36" s="10">
        <v>45869</v>
      </c>
      <c r="B36" s="13"/>
      <c r="C36" s="13"/>
      <c r="D36" s="13">
        <f t="shared" si="0"/>
        <v>0</v>
      </c>
      <c r="E36" s="13"/>
      <c r="F36" s="4"/>
      <c r="G36" s="4"/>
    </row>
    <row r="37" spans="1:7">
      <c r="A37" s="5" t="s">
        <v>30</v>
      </c>
      <c r="B37" s="5"/>
      <c r="C37" s="5"/>
      <c r="D37" s="6">
        <f>SUM(D6:D36)</f>
        <v>0</v>
      </c>
      <c r="E37" s="6">
        <f>SUM(E6:E36)</f>
        <v>0</v>
      </c>
      <c r="F37" s="7">
        <f t="shared" ref="F37:G37" si="1">SUM(F6:F36)</f>
        <v>0</v>
      </c>
      <c r="G37" s="7">
        <f t="shared" si="1"/>
        <v>0</v>
      </c>
    </row>
    <row r="38" spans="1:7">
      <c r="A38" s="5" t="s">
        <v>4</v>
      </c>
      <c r="B38" s="5"/>
      <c r="C38" s="5"/>
      <c r="D38" s="6">
        <f>IF(((A6-Dashboard!B12)&gt;=0),G4*(1/(Dashboard!B9))-F37*(1/(Dashboard!B9))-G37*(1/(Dashboard!B9)),0)</f>
        <v>7.6666666666666661</v>
      </c>
      <c r="E38" s="6"/>
      <c r="F38" s="7">
        <f>'June 25'!F39</f>
        <v>7</v>
      </c>
      <c r="G38" s="7">
        <f>'June 25'!G39</f>
        <v>26</v>
      </c>
    </row>
    <row r="39" spans="1:7">
      <c r="A39" s="5" t="s">
        <v>31</v>
      </c>
      <c r="B39" s="5"/>
      <c r="C39" s="5"/>
      <c r="D39" s="6">
        <f>D38-D37-E37</f>
        <v>7.6666666666666661</v>
      </c>
      <c r="E39" s="6"/>
      <c r="F39" s="7">
        <f>F38-F37</f>
        <v>7</v>
      </c>
      <c r="G39" s="7">
        <f>G38-G37</f>
        <v>26</v>
      </c>
    </row>
    <row r="40" spans="1:7">
      <c r="A40" s="8" t="s">
        <v>32</v>
      </c>
      <c r="B40" s="8"/>
      <c r="C40" s="8"/>
      <c r="D40" s="9">
        <f>D39/(1/Dashboard!B9)</f>
        <v>23</v>
      </c>
      <c r="E40" s="9"/>
      <c r="F40" s="7"/>
      <c r="G40" s="7"/>
    </row>
    <row r="45" spans="1:7">
      <c r="A45" s="12" t="s">
        <v>33</v>
      </c>
      <c r="B45" s="12" t="str">
        <f>Dashboard!B4</f>
        <v>John Doe</v>
      </c>
      <c r="C45" s="12"/>
      <c r="D45" s="12"/>
      <c r="E45" s="12"/>
      <c r="F45" s="12"/>
      <c r="G45" s="12"/>
    </row>
  </sheetData>
  <protectedRanges>
    <protectedRange sqref="B7:C36 F7:G36" name="Range1" securityDescriptor="O:WDG:WDD:(A;;CC;;;S-1-5-21-260190893-2613595265-303615894-1007)(A;;CC;;;S-1-5-21-260190893-2613595265-303615894-1016)"/>
  </protectedRanges>
  <mergeCells count="3">
    <mergeCell ref="A1:G1"/>
    <mergeCell ref="A2:G2"/>
    <mergeCell ref="A3:G3"/>
  </mergeCells>
  <conditionalFormatting sqref="A6:G36">
    <cfRule type="expression" dxfId="11" priority="1">
      <formula>NOT(NETWORKDAYS.INTL($A6,$A6,"0000000",BankHolidays))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0000000-000E-0000-0700-000004000000}">
            <xm:f>OR(WEEKDAY($A6)=1,WEEKDAY($A6)=7,NOT(NETWORKDAYS.INTL($A6,$A6,Dashboard!$B$8)))</xm:f>
            <x14:dxf>
              <fill>
                <patternFill>
                  <bgColor theme="9" tint="0.79998168889431442"/>
                </patternFill>
              </fill>
            </x14:dxf>
          </x14:cfRule>
          <xm:sqref>A6:G36</xm:sqref>
        </x14:conditionalFormatting>
        <x14:conditionalFormatting xmlns:xm="http://schemas.microsoft.com/office/excel/2006/main">
          <x14:cfRule type="iconSet" priority="2" id="{930D9753-5AE0-4D60-A8CE-029378053C8C}">
            <x14:iconSet iconSet="3Symbols2"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0"/>
            </x14:iconSet>
          </x14:cfRule>
          <xm:sqref>F6:F36</xm:sqref>
        </x14:conditionalFormatting>
        <x14:conditionalFormatting xmlns:xm="http://schemas.microsoft.com/office/excel/2006/main">
          <x14:cfRule type="iconSet" priority="3" id="{F951D5AD-41A0-4C22-A88F-F91B1DB33143}">
            <x14:iconSet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G6:G36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7181E-3857-4025-AC01-FE0D2A85BFBD}">
  <dimension ref="A1:G45"/>
  <sheetViews>
    <sheetView zoomScale="125" zoomScaleNormal="125" workbookViewId="0">
      <selection activeCell="A3" sqref="A3:G3"/>
    </sheetView>
  </sheetViews>
  <sheetFormatPr baseColWidth="10" defaultColWidth="8.83203125" defaultRowHeight="15"/>
  <cols>
    <col min="1" max="1" width="11.5" customWidth="1"/>
    <col min="2" max="2" width="11.33203125" customWidth="1"/>
    <col min="4" max="4" width="10.5" bestFit="1" customWidth="1"/>
  </cols>
  <sheetData>
    <row r="1" spans="1:7" ht="30">
      <c r="A1" s="31" t="s">
        <v>0</v>
      </c>
      <c r="B1" s="31"/>
      <c r="C1" s="31"/>
      <c r="D1" s="31"/>
      <c r="E1" s="31"/>
      <c r="F1" s="31"/>
      <c r="G1" s="31"/>
    </row>
    <row r="2" spans="1:7">
      <c r="A2" s="32" t="str">
        <f>Dashboard!B1</f>
        <v>Dummy Building, 3rd Floor, 111 Dummy street, Coventry 91020</v>
      </c>
      <c r="B2" s="32"/>
      <c r="C2" s="32"/>
      <c r="D2" s="32"/>
      <c r="E2" s="32"/>
      <c r="F2" s="32"/>
      <c r="G2" s="32"/>
    </row>
    <row r="3" spans="1:7" ht="26.25" customHeight="1">
      <c r="A3" s="33" t="str">
        <f>"Timesheet for: "&amp;Dashboard!B4</f>
        <v>Timesheet for: John Doe</v>
      </c>
      <c r="B3" s="33"/>
      <c r="C3" s="33"/>
      <c r="D3" s="33"/>
      <c r="E3" s="33"/>
      <c r="F3" s="33"/>
      <c r="G3" s="33"/>
    </row>
    <row r="4" spans="1:7">
      <c r="A4" s="1" t="s">
        <v>20</v>
      </c>
      <c r="B4" s="2">
        <f>A6</f>
        <v>45870</v>
      </c>
      <c r="C4" s="1" t="s">
        <v>21</v>
      </c>
      <c r="D4" s="2">
        <f>EOMONTH(B4,0)</f>
        <v>45900</v>
      </c>
      <c r="E4" s="2"/>
      <c r="F4" s="1" t="s">
        <v>22</v>
      </c>
      <c r="G4" s="1">
        <f>NETWORKDAYS.INTL(A6,EOMONTH(A6,0),Dashboard!B8,BankHolidays)</f>
        <v>20</v>
      </c>
    </row>
    <row r="5" spans="1:7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</row>
    <row r="6" spans="1:7">
      <c r="A6" s="10">
        <v>45870</v>
      </c>
      <c r="B6" s="13"/>
      <c r="C6" s="13"/>
      <c r="D6" s="13">
        <f>C6-B6</f>
        <v>0</v>
      </c>
      <c r="E6" s="13"/>
      <c r="F6" s="4"/>
      <c r="G6" s="4"/>
    </row>
    <row r="7" spans="1:7">
      <c r="A7" s="10">
        <v>45871</v>
      </c>
      <c r="B7" s="13"/>
      <c r="C7" s="13"/>
      <c r="D7" s="13">
        <f>C7-B7</f>
        <v>0</v>
      </c>
      <c r="E7" s="13"/>
      <c r="F7" s="4"/>
      <c r="G7" s="4"/>
    </row>
    <row r="8" spans="1:7">
      <c r="A8" s="10">
        <v>45872</v>
      </c>
      <c r="B8" s="13"/>
      <c r="C8" s="13"/>
      <c r="D8" s="13">
        <f t="shared" ref="D8:D36" si="0">C8-B8</f>
        <v>0</v>
      </c>
      <c r="E8" s="13"/>
      <c r="F8" s="4"/>
      <c r="G8" s="4"/>
    </row>
    <row r="9" spans="1:7">
      <c r="A9" s="10">
        <v>45873</v>
      </c>
      <c r="B9" s="13"/>
      <c r="C9" s="13"/>
      <c r="D9" s="13">
        <f t="shared" si="0"/>
        <v>0</v>
      </c>
      <c r="E9" s="13"/>
      <c r="F9" s="4"/>
      <c r="G9" s="4"/>
    </row>
    <row r="10" spans="1:7">
      <c r="A10" s="10">
        <v>45874</v>
      </c>
      <c r="B10" s="13"/>
      <c r="C10" s="13"/>
      <c r="D10" s="13">
        <f t="shared" si="0"/>
        <v>0</v>
      </c>
      <c r="E10" s="13"/>
      <c r="F10" s="4"/>
      <c r="G10" s="4"/>
    </row>
    <row r="11" spans="1:7">
      <c r="A11" s="10">
        <v>45875</v>
      </c>
      <c r="B11" s="13"/>
      <c r="C11" s="13"/>
      <c r="D11" s="13">
        <f t="shared" si="0"/>
        <v>0</v>
      </c>
      <c r="E11" s="13"/>
      <c r="F11" s="4"/>
      <c r="G11" s="4"/>
    </row>
    <row r="12" spans="1:7">
      <c r="A12" s="10">
        <v>45876</v>
      </c>
      <c r="B12" s="13"/>
      <c r="C12" s="13"/>
      <c r="D12" s="13">
        <f t="shared" si="0"/>
        <v>0</v>
      </c>
      <c r="E12" s="13"/>
      <c r="F12" s="4"/>
      <c r="G12" s="4"/>
    </row>
    <row r="13" spans="1:7">
      <c r="A13" s="10">
        <v>45877</v>
      </c>
      <c r="B13" s="13"/>
      <c r="C13" s="13"/>
      <c r="D13" s="13">
        <f t="shared" si="0"/>
        <v>0</v>
      </c>
      <c r="E13" s="13"/>
      <c r="F13" s="4"/>
      <c r="G13" s="4"/>
    </row>
    <row r="14" spans="1:7">
      <c r="A14" s="10">
        <v>45878</v>
      </c>
      <c r="B14" s="13"/>
      <c r="C14" s="13"/>
      <c r="D14" s="13">
        <f t="shared" si="0"/>
        <v>0</v>
      </c>
      <c r="E14" s="13"/>
      <c r="F14" s="4"/>
      <c r="G14" s="4"/>
    </row>
    <row r="15" spans="1:7">
      <c r="A15" s="10">
        <v>45879</v>
      </c>
      <c r="B15" s="13"/>
      <c r="C15" s="13"/>
      <c r="D15" s="13">
        <f t="shared" si="0"/>
        <v>0</v>
      </c>
      <c r="E15" s="13"/>
      <c r="F15" s="4"/>
      <c r="G15" s="4"/>
    </row>
    <row r="16" spans="1:7">
      <c r="A16" s="10">
        <v>45880</v>
      </c>
      <c r="B16" s="13"/>
      <c r="C16" s="13"/>
      <c r="D16" s="13">
        <f t="shared" si="0"/>
        <v>0</v>
      </c>
      <c r="E16" s="13"/>
      <c r="F16" s="4"/>
      <c r="G16" s="4"/>
    </row>
    <row r="17" spans="1:7">
      <c r="A17" s="10">
        <v>45881</v>
      </c>
      <c r="B17" s="13"/>
      <c r="C17" s="13"/>
      <c r="D17" s="13">
        <f t="shared" si="0"/>
        <v>0</v>
      </c>
      <c r="E17" s="13"/>
      <c r="F17" s="4"/>
      <c r="G17" s="4"/>
    </row>
    <row r="18" spans="1:7">
      <c r="A18" s="10">
        <v>45882</v>
      </c>
      <c r="B18" s="13"/>
      <c r="C18" s="13"/>
      <c r="D18" s="13">
        <f t="shared" si="0"/>
        <v>0</v>
      </c>
      <c r="E18" s="13"/>
      <c r="F18" s="4"/>
      <c r="G18" s="4"/>
    </row>
    <row r="19" spans="1:7">
      <c r="A19" s="10">
        <v>45883</v>
      </c>
      <c r="B19" s="13"/>
      <c r="C19" s="13"/>
      <c r="D19" s="13">
        <f t="shared" si="0"/>
        <v>0</v>
      </c>
      <c r="E19" s="13"/>
      <c r="F19" s="4"/>
      <c r="G19" s="4"/>
    </row>
    <row r="20" spans="1:7">
      <c r="A20" s="10">
        <v>45884</v>
      </c>
      <c r="B20" s="13"/>
      <c r="C20" s="13"/>
      <c r="D20" s="13">
        <f t="shared" si="0"/>
        <v>0</v>
      </c>
      <c r="E20" s="13"/>
      <c r="F20" s="4"/>
      <c r="G20" s="4"/>
    </row>
    <row r="21" spans="1:7">
      <c r="A21" s="10">
        <v>45885</v>
      </c>
      <c r="B21" s="13"/>
      <c r="C21" s="13"/>
      <c r="D21" s="13">
        <f t="shared" si="0"/>
        <v>0</v>
      </c>
      <c r="E21" s="13"/>
      <c r="F21" s="4"/>
      <c r="G21" s="4"/>
    </row>
    <row r="22" spans="1:7">
      <c r="A22" s="10">
        <v>45886</v>
      </c>
      <c r="B22" s="13"/>
      <c r="C22" s="13"/>
      <c r="D22" s="13">
        <f t="shared" si="0"/>
        <v>0</v>
      </c>
      <c r="E22" s="13"/>
      <c r="F22" s="4"/>
      <c r="G22" s="4"/>
    </row>
    <row r="23" spans="1:7">
      <c r="A23" s="10">
        <v>45887</v>
      </c>
      <c r="B23" s="13"/>
      <c r="C23" s="13"/>
      <c r="D23" s="13">
        <f t="shared" si="0"/>
        <v>0</v>
      </c>
      <c r="E23" s="13"/>
      <c r="F23" s="4"/>
      <c r="G23" s="4"/>
    </row>
    <row r="24" spans="1:7">
      <c r="A24" s="10">
        <v>45888</v>
      </c>
      <c r="B24" s="13"/>
      <c r="C24" s="13"/>
      <c r="D24" s="13">
        <f t="shared" si="0"/>
        <v>0</v>
      </c>
      <c r="E24" s="13"/>
      <c r="F24" s="4"/>
      <c r="G24" s="4"/>
    </row>
    <row r="25" spans="1:7">
      <c r="A25" s="10">
        <v>45889</v>
      </c>
      <c r="B25" s="13"/>
      <c r="C25" s="13"/>
      <c r="D25" s="13">
        <f t="shared" si="0"/>
        <v>0</v>
      </c>
      <c r="E25" s="13"/>
      <c r="F25" s="4"/>
      <c r="G25" s="4"/>
    </row>
    <row r="26" spans="1:7">
      <c r="A26" s="10">
        <v>45890</v>
      </c>
      <c r="B26" s="13"/>
      <c r="C26" s="13"/>
      <c r="D26" s="13">
        <f t="shared" si="0"/>
        <v>0</v>
      </c>
      <c r="E26" s="13"/>
      <c r="F26" s="4"/>
      <c r="G26" s="4"/>
    </row>
    <row r="27" spans="1:7">
      <c r="A27" s="10">
        <v>45891</v>
      </c>
      <c r="B27" s="13"/>
      <c r="C27" s="13"/>
      <c r="D27" s="13">
        <f t="shared" si="0"/>
        <v>0</v>
      </c>
      <c r="E27" s="13"/>
      <c r="F27" s="4"/>
      <c r="G27" s="4"/>
    </row>
    <row r="28" spans="1:7">
      <c r="A28" s="10">
        <v>45892</v>
      </c>
      <c r="B28" s="13"/>
      <c r="C28" s="13"/>
      <c r="D28" s="13">
        <f t="shared" si="0"/>
        <v>0</v>
      </c>
      <c r="E28" s="13"/>
      <c r="F28" s="4"/>
      <c r="G28" s="4"/>
    </row>
    <row r="29" spans="1:7">
      <c r="A29" s="10">
        <v>45893</v>
      </c>
      <c r="B29" s="13"/>
      <c r="C29" s="13"/>
      <c r="D29" s="13">
        <f t="shared" si="0"/>
        <v>0</v>
      </c>
      <c r="E29" s="13"/>
      <c r="F29" s="4"/>
      <c r="G29" s="4"/>
    </row>
    <row r="30" spans="1:7">
      <c r="A30" s="10">
        <v>45894</v>
      </c>
      <c r="B30" s="13"/>
      <c r="C30" s="13"/>
      <c r="D30" s="13">
        <f t="shared" si="0"/>
        <v>0</v>
      </c>
      <c r="E30" s="13"/>
      <c r="F30" s="4"/>
      <c r="G30" s="4"/>
    </row>
    <row r="31" spans="1:7">
      <c r="A31" s="10">
        <v>45895</v>
      </c>
      <c r="B31" s="13"/>
      <c r="C31" s="13"/>
      <c r="D31" s="13">
        <f t="shared" si="0"/>
        <v>0</v>
      </c>
      <c r="E31" s="13"/>
      <c r="F31" s="4"/>
      <c r="G31" s="4"/>
    </row>
    <row r="32" spans="1:7">
      <c r="A32" s="10">
        <v>45896</v>
      </c>
      <c r="B32" s="13"/>
      <c r="C32" s="13"/>
      <c r="D32" s="13">
        <f t="shared" si="0"/>
        <v>0</v>
      </c>
      <c r="E32" s="13"/>
      <c r="F32" s="4"/>
      <c r="G32" s="4"/>
    </row>
    <row r="33" spans="1:7">
      <c r="A33" s="10">
        <v>45897</v>
      </c>
      <c r="B33" s="13"/>
      <c r="C33" s="13"/>
      <c r="D33" s="13">
        <f t="shared" si="0"/>
        <v>0</v>
      </c>
      <c r="E33" s="13"/>
      <c r="F33" s="4"/>
      <c r="G33" s="4"/>
    </row>
    <row r="34" spans="1:7">
      <c r="A34" s="10">
        <v>45898</v>
      </c>
      <c r="B34" s="13"/>
      <c r="C34" s="13"/>
      <c r="D34" s="13">
        <f t="shared" si="0"/>
        <v>0</v>
      </c>
      <c r="E34" s="13"/>
      <c r="F34" s="4"/>
      <c r="G34" s="4"/>
    </row>
    <row r="35" spans="1:7">
      <c r="A35" s="10">
        <v>45899</v>
      </c>
      <c r="B35" s="13"/>
      <c r="C35" s="13"/>
      <c r="D35" s="13">
        <f t="shared" si="0"/>
        <v>0</v>
      </c>
      <c r="E35" s="13"/>
      <c r="F35" s="4"/>
      <c r="G35" s="4"/>
    </row>
    <row r="36" spans="1:7">
      <c r="A36" s="10">
        <v>45900</v>
      </c>
      <c r="B36" s="13"/>
      <c r="C36" s="13"/>
      <c r="D36" s="13">
        <f t="shared" si="0"/>
        <v>0</v>
      </c>
      <c r="E36" s="13"/>
      <c r="F36" s="4"/>
      <c r="G36" s="4"/>
    </row>
    <row r="37" spans="1:7">
      <c r="A37" s="5" t="s">
        <v>30</v>
      </c>
      <c r="B37" s="5"/>
      <c r="C37" s="5"/>
      <c r="D37" s="6">
        <f>SUM(D6:D36)</f>
        <v>0</v>
      </c>
      <c r="E37" s="6">
        <f>SUM(E6:E36)</f>
        <v>0</v>
      </c>
      <c r="F37" s="7">
        <f t="shared" ref="F37:G37" si="1">SUM(F6:F36)</f>
        <v>0</v>
      </c>
      <c r="G37" s="7">
        <f t="shared" si="1"/>
        <v>0</v>
      </c>
    </row>
    <row r="38" spans="1:7">
      <c r="A38" s="5" t="s">
        <v>4</v>
      </c>
      <c r="B38" s="5"/>
      <c r="C38" s="5"/>
      <c r="D38" s="6">
        <f>IF(((A6-Dashboard!B12)&gt;=0),G4*(1/(Dashboard!B9))-F37*(1/(Dashboard!B9))-G37*(1/(Dashboard!B9)),0)</f>
        <v>6.6666666666666661</v>
      </c>
      <c r="E38" s="6"/>
      <c r="F38" s="7">
        <f>'July 25'!F39</f>
        <v>7</v>
      </c>
      <c r="G38" s="7">
        <f>'July 25'!G39</f>
        <v>26</v>
      </c>
    </row>
    <row r="39" spans="1:7">
      <c r="A39" s="5" t="s">
        <v>31</v>
      </c>
      <c r="B39" s="5"/>
      <c r="C39" s="5"/>
      <c r="D39" s="6">
        <f>D38-D37-E37</f>
        <v>6.6666666666666661</v>
      </c>
      <c r="E39" s="6"/>
      <c r="F39" s="7">
        <f>F38-F37</f>
        <v>7</v>
      </c>
      <c r="G39" s="7">
        <f>G38-G37</f>
        <v>26</v>
      </c>
    </row>
    <row r="40" spans="1:7">
      <c r="A40" s="8" t="s">
        <v>32</v>
      </c>
      <c r="B40" s="8"/>
      <c r="C40" s="8"/>
      <c r="D40" s="9">
        <f>D39/(1/Dashboard!B9)</f>
        <v>20</v>
      </c>
      <c r="E40" s="9"/>
      <c r="F40" s="7"/>
      <c r="G40" s="7"/>
    </row>
    <row r="45" spans="1:7">
      <c r="A45" s="12" t="s">
        <v>33</v>
      </c>
      <c r="B45" s="12" t="str">
        <f>Dashboard!B4</f>
        <v>John Doe</v>
      </c>
      <c r="C45" s="12"/>
      <c r="D45" s="12"/>
      <c r="E45" s="12"/>
      <c r="F45" s="12"/>
      <c r="G45" s="12"/>
    </row>
  </sheetData>
  <protectedRanges>
    <protectedRange sqref="B7:C36 F7:G36" name="Range1" securityDescriptor="O:WDG:WDD:(A;;CC;;;S-1-5-21-260190893-2613595265-303615894-1007)(A;;CC;;;S-1-5-21-260190893-2613595265-303615894-1016)"/>
  </protectedRanges>
  <mergeCells count="3">
    <mergeCell ref="A1:G1"/>
    <mergeCell ref="A2:G2"/>
    <mergeCell ref="A3:G3"/>
  </mergeCells>
  <conditionalFormatting sqref="A6:G36">
    <cfRule type="expression" dxfId="9" priority="1">
      <formula>NOT(NETWORKDAYS.INTL($A6,$A6,"0000000",BankHolidays))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0000000-000E-0000-0800-000004000000}">
            <xm:f>OR(WEEKDAY($A6)=1,WEEKDAY($A6)=7,NOT(NETWORKDAYS.INTL($A6,$A6,Dashboard!$B$8)))</xm:f>
            <x14:dxf>
              <fill>
                <patternFill>
                  <bgColor theme="9" tint="0.79998168889431442"/>
                </patternFill>
              </fill>
            </x14:dxf>
          </x14:cfRule>
          <xm:sqref>A6:G36</xm:sqref>
        </x14:conditionalFormatting>
        <x14:conditionalFormatting xmlns:xm="http://schemas.microsoft.com/office/excel/2006/main">
          <x14:cfRule type="iconSet" priority="2" id="{6DFE858B-974A-4B40-9984-FF9C2678D963}">
            <x14:iconSet iconSet="3Symbols2"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0"/>
            </x14:iconSet>
          </x14:cfRule>
          <xm:sqref>F6:F36</xm:sqref>
        </x14:conditionalFormatting>
        <x14:conditionalFormatting xmlns:xm="http://schemas.microsoft.com/office/excel/2006/main">
          <x14:cfRule type="iconSet" priority="3" id="{4B770883-8EF6-4A86-9B45-5A971ED0B8FA}">
            <x14:iconSet showValue="0" custom="1">
              <x14:cfvo type="percent">
                <xm:f>0</xm:f>
              </x14:cfvo>
              <x14:cfvo type="percent" gte="0">
                <xm:f>0</xm:f>
              </x14:cfvo>
              <x14:cfvo type="percent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G6:G36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</vt:i4>
      </vt:variant>
    </vt:vector>
  </HeadingPairs>
  <TitlesOfParts>
    <vt:vector size="14" baseType="lpstr">
      <vt:lpstr>Dashboard</vt:lpstr>
      <vt:lpstr>January 25</vt:lpstr>
      <vt:lpstr>February 25</vt:lpstr>
      <vt:lpstr>March 25</vt:lpstr>
      <vt:lpstr>April 25</vt:lpstr>
      <vt:lpstr>May 25</vt:lpstr>
      <vt:lpstr>June 25</vt:lpstr>
      <vt:lpstr>July 25</vt:lpstr>
      <vt:lpstr>August 25</vt:lpstr>
      <vt:lpstr>September 25</vt:lpstr>
      <vt:lpstr>October 25</vt:lpstr>
      <vt:lpstr>November 25</vt:lpstr>
      <vt:lpstr>December 25</vt:lpstr>
      <vt:lpstr>BankHolidays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Radek Przybył</dc:creator>
  <cp:keywords/>
  <dc:description/>
  <cp:lastModifiedBy>Radek Przybył</cp:lastModifiedBy>
  <cp:revision/>
  <dcterms:created xsi:type="dcterms:W3CDTF">2023-05-03T12:31:26Z</dcterms:created>
  <dcterms:modified xsi:type="dcterms:W3CDTF">2025-01-05T18:57:32Z</dcterms:modified>
  <cp:category/>
  <cp:contentStatus/>
</cp:coreProperties>
</file>